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F360AC25-EAF8-45C8-A7D7-13D8446E22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Not Trading Bonds" sheetId="9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3" i="16" l="1"/>
  <c r="M43" i="16"/>
  <c r="N43" i="16"/>
  <c r="H12" i="15"/>
  <c r="I12" i="15"/>
  <c r="G12" i="15"/>
  <c r="L39" i="16"/>
  <c r="M39" i="16"/>
  <c r="N39" i="16"/>
  <c r="N62" i="16"/>
  <c r="M62" i="16"/>
  <c r="L62" i="16"/>
  <c r="N53" i="16"/>
  <c r="M53" i="16"/>
  <c r="L53" i="16"/>
  <c r="M71" i="16"/>
  <c r="N71" i="16"/>
  <c r="L71" i="16"/>
  <c r="L50" i="16"/>
  <c r="M50" i="16"/>
  <c r="N50" i="16"/>
  <c r="L86" i="16"/>
  <c r="M86" i="16"/>
  <c r="N86" i="16"/>
  <c r="M59" i="16"/>
  <c r="N59" i="16"/>
  <c r="L59" i="16"/>
  <c r="L76" i="16" l="1"/>
  <c r="M76" i="16"/>
  <c r="N76" i="16"/>
  <c r="L68" i="16"/>
  <c r="M68" i="16"/>
  <c r="N68" i="16"/>
  <c r="L81" i="16"/>
  <c r="M81" i="16"/>
  <c r="N81" i="16"/>
  <c r="I9" i="15"/>
  <c r="I13" i="15" s="1"/>
  <c r="H9" i="15"/>
  <c r="H13" i="15" s="1"/>
  <c r="G9" i="15"/>
  <c r="G13" i="15" s="1"/>
  <c r="L87" i="16" l="1"/>
  <c r="M87" i="16"/>
  <c r="N87" i="16"/>
  <c r="L15" i="16"/>
  <c r="M15" i="16"/>
  <c r="N15" i="16"/>
  <c r="L19" i="16" l="1"/>
  <c r="M19" i="16"/>
  <c r="N19" i="16"/>
  <c r="L34" i="16"/>
  <c r="M34" i="16"/>
  <c r="N34" i="16"/>
  <c r="N56" i="16" l="1"/>
  <c r="N63" i="16" s="1"/>
  <c r="M56" i="16"/>
  <c r="M63" i="16" s="1"/>
  <c r="L56" i="16"/>
  <c r="L63" i="16" s="1"/>
  <c r="L23" i="16" l="1"/>
  <c r="L44" i="16" s="1"/>
  <c r="M23" i="16"/>
  <c r="M44" i="16" s="1"/>
  <c r="N23" i="16"/>
  <c r="N44" i="16" s="1"/>
  <c r="N88" i="16" l="1"/>
  <c r="I5" i="12" s="1"/>
  <c r="M88" i="16"/>
  <c r="D5" i="12" s="1"/>
  <c r="L88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<sst xmlns="http://schemas.openxmlformats.org/spreadsheetml/2006/main" count="520" uniqueCount="336">
  <si>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</si>
  <si>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</si>
  <si>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</si>
  <si>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</si>
  <si>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</si>
  <si>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</si>
  <si>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</si>
  <si>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</si>
  <si>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</si>
  <si>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</si>
  <si>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</si>
  <si>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</si>
  <si>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</si>
  <si>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</si>
  <si>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</si>
  <si>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</si>
  <si>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</si>
  <si>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</si>
  <si>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</si>
  <si>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</si>
  <si>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</si>
  <si>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</si>
  <si>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</si>
  <si>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</si>
  <si>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</si>
  <si>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</si>
  <si>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</si>
  <si>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</si>
  <si>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</si>
  <si>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</si>
  <si>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</si>
  <si>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</si>
  <si>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</si>
  <si>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</si>
  <si>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</si>
  <si>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</si>
  <si>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</si>
  <si>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</si>
  <si>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</si>
  <si>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</si>
  <si>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</si>
  <si>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</si>
  <si>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</si>
  <si>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</si>
  <si>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</si>
  <si>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</si>
  <si>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</si>
  <si>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</si>
  <si>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</si>
  <si>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</si>
  <si>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</si>
  <si>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</si>
  <si>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</si>
  <si>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</si>
  <si>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</si>
  <si>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</si>
  <si>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</si>
  <si>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</si>
  <si>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</si>
  <si>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</si>
  <si>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</si>
  <si>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</si>
  <si>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</si>
  <si>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</si>
  <si>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</si>
  <si>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</si>
  <si>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</si>
  <si>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</si>
  <si>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</si>
  <si>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</si>
  <si>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</si>
  <si>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</si>
  <si>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</si>
  <si>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</si>
  <si>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</si>
  <si>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</si>
  <si>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</si>
  <si>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</si>
  <si>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</si>
  <si>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</si>
  <si>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</si>
  <si>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</si>
  <si>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</si>
  <si>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</si>
  <si>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</si>
  <si>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</si>
  <si>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</si>
  <si>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</si>
  <si>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</si>
  <si>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</si>
  <si>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</si>
  <si>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</si>
  <si>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</si>
  <si>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</si>
  <si>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</si>
  <si>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</si>
  <si>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</si>
  <si>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</si>
  <si>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</si>
  <si>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</si>
  <si>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</si>
  <si>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</si>
  <si>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</si>
  <si>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</si>
  <si>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</si>
  <si>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</si>
  <si>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</si>
  <si>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</si>
  <si>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</si>
  <si>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</si>
  <si>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</si>
  <si>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</si>
  <si>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</si>
  <si>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</si>
  <si>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</si>
  <si>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</si>
  <si>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</si>
  <si>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</si>
  <si>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</si>
  <si>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</si>
  <si>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</si>
  <si>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</si>
  <si>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</si>
  <si>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</si>
  <si>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</si>
  <si>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</si>
  <si>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>Modern Sewing</t>
  </si>
  <si>
    <t>IMOS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</si>
  <si>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</si>
  <si>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</si>
  <si>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</si>
  <si>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</si>
  <si>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</si>
  <si>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</si>
  <si>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</si>
  <si>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</si>
  <si>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</si>
  <si>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</si>
  <si>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</si>
  <si>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</si>
  <si>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</si>
  <si>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</si>
  <si>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</si>
  <si>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</si>
  <si>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</si>
  <si>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</si>
  <si>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</si>
  <si>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</si>
  <si>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</si>
  <si>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</si>
  <si>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</si>
  <si>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</si>
  <si>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National Islamic Bank</t>
  </si>
  <si>
    <t>BNAI</t>
  </si>
  <si>
    <t>Palestine Hotel</t>
  </si>
  <si>
    <t>HPAL</t>
  </si>
  <si>
    <t>Al-Rajih Islamic Bank</t>
  </si>
  <si>
    <t>BRAJ</t>
  </si>
  <si>
    <t>Al Badia Insurance</t>
  </si>
  <si>
    <t>NBAD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</si>
  <si>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</si>
  <si>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</si>
  <si>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</si>
  <si>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</si>
  <si>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</si>
  <si>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</si>
  <si>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</si>
  <si>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</si>
  <si>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</si>
  <si>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</si>
  <si>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</si>
  <si>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</si>
  <si>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</si>
  <si>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</si>
  <si>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</si>
  <si>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</si>
  <si>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</si>
  <si>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</si>
  <si>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</si>
  <si>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Iraqi For Tufted Carpets</t>
  </si>
  <si>
    <t>IITC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</si>
  <si>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</si>
  <si>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</si>
  <si>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</si>
  <si>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</si>
  <si>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</si>
  <si>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</si>
  <si>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</si>
  <si>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</si>
  <si>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</si>
  <si>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</si>
  <si>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</si>
  <si>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</si>
  <si>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</si>
  <si>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</si>
  <si>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</si>
  <si>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</si>
  <si>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</si>
  <si>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</si>
  <si>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</si>
  <si>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</si>
  <si>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</si>
  <si>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</si>
  <si>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</si>
  <si>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</si>
  <si>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</si>
  <si>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</si>
  <si>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</si>
  <si>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</si>
  <si>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</si>
  <si>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</si>
  <si>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</si>
  <si>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</si>
  <si>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</si>
  <si>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</si>
  <si>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</si>
  <si>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</si>
  <si>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>Almaseer lnsurance Company</t>
  </si>
  <si>
    <t>NMAS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</si>
  <si>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</si>
  <si>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</si>
  <si>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</si>
  <si>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</si>
  <si>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</si>
  <si>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</si>
  <si>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</si>
  <si>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</si>
  <si>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</si>
  <si>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</si>
  <si>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</si>
  <si>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</si>
  <si>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</si>
  <si>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</si>
  <si>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</si>
  <si>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</si>
  <si>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</si>
  <si>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</si>
  <si>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</si>
  <si>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</si>
  <si>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</si>
  <si>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</si>
  <si>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</si>
  <si>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</si>
  <si>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</si>
  <si>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</si>
  <si>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</si>
  <si>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>Cihan Bank for Islamic Investment&amp;Finance</t>
  </si>
  <si>
    <t>BCIH</t>
  </si>
  <si>
    <t>Asia Gate Insurance Company</t>
  </si>
  <si>
    <t>Shariq Insurance Company</t>
  </si>
  <si>
    <t>NGAT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</si>
  <si>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</si>
  <si>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</si>
  <si>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</si>
  <si>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</si>
  <si>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</si>
  <si>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</si>
  <si>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</si>
  <si>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</si>
  <si>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</si>
  <si>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</si>
  <si>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</si>
  <si>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</si>
  <si>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Elaf Islamic Bank</t>
  </si>
  <si>
    <t>BELF</t>
  </si>
  <si>
    <t>Al-Ameen for Financial Investment</t>
  </si>
  <si>
    <t>VAMF</t>
  </si>
  <si>
    <t>Gulf Commercial Bank</t>
  </si>
  <si>
    <t>BGUC</t>
  </si>
  <si>
    <t>Baghdad Hotel</t>
  </si>
  <si>
    <t>HBAG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</si>
  <si>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</si>
  <si>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</si>
  <si>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</si>
  <si>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</si>
  <si>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</si>
  <si>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</si>
  <si>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</si>
  <si>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</si>
  <si>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</si>
  <si>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</si>
  <si>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</si>
  <si>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</si>
  <si>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</si>
  <si>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</si>
  <si>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</si>
  <si>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</si>
  <si>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</si>
  <si>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</si>
  <si>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>Agricultural Products Meat</t>
  </si>
  <si>
    <t>AIPM</t>
  </si>
  <si>
    <t xml:space="preserve">Ready Made Clothes </t>
  </si>
  <si>
    <t>IRMC</t>
  </si>
  <si>
    <t>International Islamic Bank</t>
  </si>
  <si>
    <t>BINT</t>
  </si>
  <si>
    <t>Al-Hamraa for Insurance</t>
  </si>
  <si>
    <t>NHAM</t>
  </si>
  <si>
    <t>BAIB</t>
  </si>
  <si>
    <t>Asia Al Iraq Islamic Bank for Investment</t>
  </si>
  <si>
    <t>Al-Khatam Telecom</t>
  </si>
  <si>
    <t>TZNI</t>
  </si>
  <si>
    <t>Mosul Bank For Investment</t>
  </si>
  <si>
    <t>BMFI</t>
  </si>
  <si>
    <t>Sumer Commercial Bank</t>
  </si>
  <si>
    <t>BSUC</t>
  </si>
  <si>
    <t>United Bank</t>
  </si>
  <si>
    <t>BUND</t>
  </si>
  <si>
    <t>Union Bank of Iraq</t>
  </si>
  <si>
    <t>BUOI</t>
  </si>
  <si>
    <t>World Islamic Bank for Investment</t>
  </si>
  <si>
    <t>BWOR</t>
  </si>
  <si>
    <t>Ameen Al-Iraq Islamic Bank</t>
  </si>
  <si>
    <t>BAME</t>
  </si>
  <si>
    <t>Ishtar Hotels</t>
  </si>
  <si>
    <t>HISH</t>
  </si>
  <si>
    <t>National for Tourist Investment</t>
  </si>
  <si>
    <t>HNTI</t>
  </si>
  <si>
    <t xml:space="preserve">Babil Animal &amp; Vegetable Production </t>
  </si>
  <si>
    <t>ABAP</t>
  </si>
  <si>
    <t>Modern for Animal Production</t>
  </si>
  <si>
    <t>AMAP</t>
  </si>
  <si>
    <t>Total Of Banks Sector</t>
  </si>
  <si>
    <t xml:space="preserve">Total </t>
  </si>
  <si>
    <t>Hammurabi Commercial Bank</t>
  </si>
  <si>
    <t>BHAM</t>
  </si>
  <si>
    <t xml:space="preserve">OTC Platform Trading Bulletin No (157) </t>
  </si>
  <si>
    <t>Tuesday 8/9/2026</t>
  </si>
  <si>
    <t>ISX Trading Indices of Tuesday 8/9/2026</t>
  </si>
  <si>
    <t>Bulletin No (157)</t>
  </si>
  <si>
    <t>Iraq Stock Exchange not trading companies of Tuesday 8/9/2026</t>
  </si>
  <si>
    <t xml:space="preserve">Regular Market Bulletin No (157) </t>
  </si>
  <si>
    <t>Second Platform Market Bulletin No (157)</t>
  </si>
  <si>
    <t xml:space="preserve">Non-Disclosing Platform Companies Bulletin No (157) </t>
  </si>
  <si>
    <t xml:space="preserve">Rehab Karbalaa </t>
  </si>
  <si>
    <t>HKAR</t>
  </si>
  <si>
    <t>Total Of Industrial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</si>
</sst>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b/>
      <sz val="15"/>
      <color rgb="FFFF0000"/>
      <name val="Calibri"/>
      <family val="2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</fills>
  <borders count="14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35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3" fontId="8" fillId="3" borderId="53" xfId="0" applyNumberFormat="1" applyFont="1" applyFill="1" applyBorder="1" applyAlignment="1">
      <alignment horizontal="center" vertical="center"/>
    </xf>
    <xf numFmtId="164" fontId="8" fillId="3" borderId="132" xfId="0" applyNumberFormat="1" applyFont="1" applyFill="1" applyBorder="1" applyAlignment="1">
      <alignment horizontal="center" vertical="center"/>
    </xf>
    <xf numFmtId="4" fontId="78" fillId="0" borderId="9" xfId="0" applyNumberFormat="1" applyFont="1" applyBorder="1" applyAlignment="1">
      <alignment horizontal="center" vertical="center"/>
    </xf>
    <xf numFmtId="0" fontId="79" fillId="0" borderId="0" xfId="0" applyFont="1"/>
    <xf numFmtId="0" fontId="80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2" fontId="5" fillId="0" borderId="1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5" fillId="0" borderId="14" xfId="0" applyNumberFormat="1" applyFont="1" applyBorder="1" applyAlignment="1">
      <alignment horizontal="left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8" fillId="0" borderId="130" xfId="1" applyFont="1" applyBorder="1" applyAlignment="1">
      <alignment horizontal="left" vertical="center"/>
    </xf>
    <xf numFmtId="0" fontId="8" fillId="0" borderId="97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164" fontId="8" fillId="0" borderId="97" xfId="0" applyNumberFormat="1" applyFont="1" applyBorder="1" applyAlignment="1">
      <alignment horizontal="center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164" fontId="8" fillId="0" borderId="127" xfId="0" applyNumberFormat="1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0" fontId="8" fillId="0" borderId="126" xfId="0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0" borderId="136" xfId="1" applyFont="1" applyBorder="1" applyAlignment="1">
      <alignment horizontal="left" vertical="center"/>
    </xf>
    <xf numFmtId="164" fontId="8" fillId="0" borderId="136" xfId="0" applyNumberFormat="1" applyFont="1" applyBorder="1" applyAlignment="1">
      <alignment horizontal="center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1387078</xdr:colOff>
      <xdr:row>0</xdr:row>
      <xdr:rowOff>0</xdr:rowOff>
    </xdr:from>
    <xdr:to>
      <xdr:col>13</xdr:col>
      <xdr:colOff>2469823</xdr:colOff>
      <xdr:row>3</xdr:row>
      <xdr:rowOff>122422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48C5B-DC8F-AB61-05C1-AF03A465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7594" y="0"/>
          <a:ext cx="1082745" cy="1170172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15</xdr:row>
      <xdr:rowOff>38100</xdr:rowOff>
    </xdr:from>
    <xdr:to>
      <xdr:col>7</xdr:col>
      <xdr:colOff>0</xdr:colOff>
      <xdr:row>23</xdr:row>
      <xdr:rowOff>628650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2097328-D429-F75F-8F3C-B4FE2C963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4325" y="4724400"/>
          <a:ext cx="6076950" cy="3200400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15</xdr:row>
      <xdr:rowOff>38100</xdr:rowOff>
    </xdr:from>
    <xdr:to>
      <xdr:col>13</xdr:col>
      <xdr:colOff>2466976</xdr:colOff>
      <xdr:row>23</xdr:row>
      <xdr:rowOff>628650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B1E0564-227A-67F1-7B11-56774506F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00800" y="4724400"/>
          <a:ext cx="5895976" cy="3200400"/>
        </a:xfrm>
        <a:prstGeom prst="rect">
          <a:avLst/>
        </a:prstGeom>
      </xdr:spPr>
    </xdr:pic>
    <xdr:clientData/>
  </xdr:twoCellAnchor>
  <xdr:twoCellAnchor editAs="oneCell">
    <xdr:from>
      <xdr:col>10</xdr:col>
      <xdr:colOff>66676</xdr:colOff>
      <xdr:row>5</xdr:row>
      <xdr:rowOff>304801</xdr:rowOff>
    </xdr:from>
    <xdr:to>
      <xdr:col>13</xdr:col>
      <xdr:colOff>2476501</xdr:colOff>
      <xdr:row>14</xdr:row>
      <xdr:rowOff>295276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9945774-EEAE-89EE-3A31-AD398292C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58251" y="1847851"/>
          <a:ext cx="3448050" cy="2819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157369</xdr:colOff>
      <xdr:row>0</xdr:row>
      <xdr:rowOff>0</xdr:rowOff>
    </xdr:from>
    <xdr:to>
      <xdr:col>10</xdr:col>
      <xdr:colOff>1315922</xdr:colOff>
      <xdr:row>3</xdr:row>
      <xdr:rowOff>17348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84DA8E-21ED-9105-9242-5FFBC7E48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22565" y="0"/>
          <a:ext cx="1158553" cy="1243174"/>
        </a:xfrm>
        <a:prstGeom prst="rect">
          <a:avLst/>
        </a:prstGeom>
      </xdr:spPr>
    </xdr:pic>
    <xdr:clientData/>
  </xdr:twoCellAnchor>
  <xdr:twoCellAnchor editAs="oneCell">
    <xdr:from>
      <xdr:col>1</xdr:col>
      <xdr:colOff>99390</xdr:colOff>
      <xdr:row>20</xdr:row>
      <xdr:rowOff>0</xdr:rowOff>
    </xdr:from>
    <xdr:to>
      <xdr:col>5</xdr:col>
      <xdr:colOff>1275521</xdr:colOff>
      <xdr:row>29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B516BF-31B1-EC2E-0C60-FF6B830F3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7" y="5888935"/>
          <a:ext cx="4853609" cy="2832652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10</xdr:col>
      <xdr:colOff>1416326</xdr:colOff>
      <xdr:row>29</xdr:row>
      <xdr:rowOff>16565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F522FB6-7A9A-14B5-8425-1443BD368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09" y="5888935"/>
          <a:ext cx="4994413" cy="28492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1126049</xdr:colOff>
      <xdr:row>0</xdr:row>
      <xdr:rowOff>14279</xdr:rowOff>
    </xdr:from>
    <xdr:to>
      <xdr:col>13</xdr:col>
      <xdr:colOff>1538654</xdr:colOff>
      <xdr:row>0</xdr:row>
      <xdr:rowOff>458896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22BF-C77C-6D55-7285-521FBADC8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2741" y="14279"/>
          <a:ext cx="412605" cy="444617"/>
        </a:xfrm>
        <a:prstGeom prst="rect">
          <a:avLst/>
        </a:prstGeom>
      </xdr:spPr>
    </xdr:pic>
    <xdr:clientData/>
  </xdr:twoCellAnchor>
  <xdr:twoCellAnchor editAs="oneCell">
    <xdr:from>
      <xdr:col>13</xdr:col>
      <xdr:colOff>1130013</xdr:colOff>
      <xdr:row>44</xdr:row>
      <xdr:rowOff>17911</xdr:rowOff>
    </xdr:from>
    <xdr:to>
      <xdr:col>13</xdr:col>
      <xdr:colOff>1552894</xdr:colOff>
      <xdr:row>44</xdr:row>
      <xdr:rowOff>473330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79E983-EDC0-B525-0D0E-88192CC9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5706" y="9066661"/>
          <a:ext cx="422881" cy="455419"/>
        </a:xfrm>
        <a:prstGeom prst="rect">
          <a:avLst/>
        </a:prstGeom>
      </xdr:spPr>
    </xdr:pic>
    <xdr:clientData/>
  </xdr:twoCellAnchor>
  <xdr:twoCellAnchor editAs="oneCell">
    <xdr:from>
      <xdr:col>13</xdr:col>
      <xdr:colOff>1243582</xdr:colOff>
      <xdr:row>63</xdr:row>
      <xdr:rowOff>22981</xdr:rowOff>
    </xdr:from>
    <xdr:to>
      <xdr:col>14</xdr:col>
      <xdr:colOff>400</xdr:colOff>
      <xdr:row>63</xdr:row>
      <xdr:rowOff>337039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2A289C-7D07-6DA9-D918-E6602DEA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0274" y="11943885"/>
          <a:ext cx="317453" cy="3140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1189211</xdr:colOff>
      <xdr:row>0</xdr:row>
      <xdr:rowOff>0</xdr:rowOff>
    </xdr:from>
    <xdr:to>
      <xdr:col>7</xdr:col>
      <xdr:colOff>37568</xdr:colOff>
      <xdr:row>5</xdr:row>
      <xdr:rowOff>91109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25BD43-7E65-4B88-BA70-B86E547A2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56950" y="0"/>
          <a:ext cx="1268121" cy="108502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712809</xdr:colOff>
      <xdr:row>0</xdr:row>
      <xdr:rowOff>0</xdr:rowOff>
    </xdr:from>
    <xdr:to>
      <xdr:col>8</xdr:col>
      <xdr:colOff>1513356</xdr:colOff>
      <xdr:row>4</xdr:row>
      <xdr:rowOff>190500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EE9DB-FEC1-D999-C5E5-FB8179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7559" y="0"/>
          <a:ext cx="800547" cy="8651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1111251</xdr:colOff>
      <xdr:row>0</xdr:row>
      <xdr:rowOff>0</xdr:rowOff>
    </xdr:from>
    <xdr:to>
      <xdr:col>5</xdr:col>
      <xdr:colOff>2140417</xdr:colOff>
      <xdr:row>2</xdr:row>
      <xdr:rowOff>413766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F105-0664-39AB-CBFC-F03A9D0F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1" y="0"/>
          <a:ext cx="1029166" cy="111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tabSelected="1" zoomScaleNormal="100" workbookViewId="0">
      <selection activeCell="J13" sqref="J13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5" ht="31.5" customHeight="1">
      <c r="B1" s="135" t="s">
        <v>0</v>
      </c>
      <c r="C1" s="136"/>
      <c r="D1" s="137"/>
      <c r="E1" s="138"/>
      <c r="F1" s="139"/>
      <c r="G1" s="139"/>
      <c r="H1" s="139"/>
      <c r="I1" s="139"/>
      <c r="J1" s="139"/>
      <c r="K1" s="140"/>
      <c r="L1" s="19"/>
      <c r="M1" s="19"/>
      <c r="N1" s="19"/>
    </row>
    <row r="2" spans="2:15" ht="30" customHeight="1">
      <c r="B2" s="148" t="s">
        <v>328</v>
      </c>
      <c r="C2" s="149"/>
      <c r="D2" s="150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5" ht="21" customHeight="1">
      <c r="B3" s="141" t="s">
        <v>327</v>
      </c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3"/>
    </row>
    <row r="4" spans="2:15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5" ht="24.95" customHeight="1">
      <c r="B5" s="144" t="s">
        <v>61</v>
      </c>
      <c r="C5" s="145"/>
      <c r="D5" s="146">
        <f>'Bullient '!M88+OTC!H13</f>
        <v>574075556</v>
      </c>
      <c r="E5" s="147"/>
      <c r="F5" s="23"/>
      <c r="G5" s="144" t="s">
        <v>62</v>
      </c>
      <c r="H5" s="145"/>
      <c r="I5" s="146">
        <f>'Bullient '!N88+OTC!I13</f>
        <v>1134299423.1600001</v>
      </c>
      <c r="J5" s="147"/>
      <c r="K5" s="24"/>
      <c r="L5" s="144" t="s">
        <v>8</v>
      </c>
      <c r="M5" s="145"/>
      <c r="N5" s="25">
        <f>'Bullient '!L88+OTC!G13</f>
        <v>1114</v>
      </c>
    </row>
    <row r="6" spans="2:15" ht="24.95" customHeight="1">
      <c r="B6" s="19"/>
      <c r="C6" s="19"/>
      <c r="D6" s="21"/>
      <c r="E6" s="26"/>
      <c r="F6" s="21"/>
      <c r="G6" s="21"/>
      <c r="H6" s="21"/>
      <c r="I6" s="21"/>
      <c r="J6" s="27"/>
      <c r="K6" s="129"/>
      <c r="L6" s="130"/>
      <c r="M6" s="131"/>
      <c r="N6" s="28"/>
    </row>
    <row r="7" spans="2:15" ht="24.95" customHeight="1">
      <c r="B7" s="132" t="s">
        <v>1</v>
      </c>
      <c r="C7" s="133"/>
      <c r="D7" s="134"/>
      <c r="E7" s="29">
        <v>981.73</v>
      </c>
      <c r="F7" s="30"/>
      <c r="G7" s="132" t="s">
        <v>5</v>
      </c>
      <c r="H7" s="133"/>
      <c r="I7" s="134"/>
      <c r="J7" s="29">
        <v>1236.8800000000001</v>
      </c>
      <c r="K7" s="128"/>
      <c r="L7" s="123"/>
      <c r="M7" s="124"/>
      <c r="N7" s="18"/>
    </row>
    <row r="8" spans="2:15" ht="24.95" customHeight="1">
      <c r="B8" s="132" t="s">
        <v>2</v>
      </c>
      <c r="C8" s="133"/>
      <c r="D8" s="134"/>
      <c r="E8" s="29">
        <v>989.02</v>
      </c>
      <c r="F8" s="31"/>
      <c r="G8" s="132" t="s">
        <v>6</v>
      </c>
      <c r="H8" s="133"/>
      <c r="I8" s="134"/>
      <c r="J8" s="29">
        <v>1241.03</v>
      </c>
      <c r="K8" s="128"/>
      <c r="L8" s="123"/>
      <c r="M8" s="124"/>
      <c r="N8" s="18"/>
    </row>
    <row r="9" spans="2:15" ht="24.95" customHeight="1">
      <c r="B9" s="125" t="s">
        <v>3</v>
      </c>
      <c r="C9" s="126"/>
      <c r="D9" s="127"/>
      <c r="E9" s="117">
        <f>((E7/E8)-1)*100</f>
        <v>-0.73709328426118104</v>
      </c>
      <c r="F9" s="31"/>
      <c r="G9" s="125" t="s">
        <v>3</v>
      </c>
      <c r="H9" s="126"/>
      <c r="I9" s="127"/>
      <c r="J9" s="117">
        <f>((J7/J8)-1)*100</f>
        <v>-0.3343996519020398</v>
      </c>
      <c r="K9" s="128"/>
      <c r="L9" s="123"/>
      <c r="M9" s="124"/>
      <c r="N9" s="18"/>
    </row>
    <row r="10" spans="2:15" ht="24.95" customHeight="1">
      <c r="B10" s="125" t="s">
        <v>4</v>
      </c>
      <c r="C10" s="126"/>
      <c r="D10" s="127"/>
      <c r="E10" s="117">
        <f>E7-E8</f>
        <v>-7.2899999999999636</v>
      </c>
      <c r="F10" s="21"/>
      <c r="G10" s="125" t="s">
        <v>4</v>
      </c>
      <c r="H10" s="126"/>
      <c r="I10" s="127"/>
      <c r="J10" s="117">
        <f>J7-J8</f>
        <v>-4.1499999999998636</v>
      </c>
      <c r="K10" s="128"/>
      <c r="L10" s="123"/>
      <c r="M10" s="124"/>
      <c r="N10" s="18"/>
    </row>
    <row r="11" spans="2:15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22"/>
      <c r="L11" s="123"/>
      <c r="M11" s="124"/>
      <c r="N11" s="18"/>
    </row>
    <row r="12" spans="2:15" ht="24.95" customHeight="1">
      <c r="B12" s="37" t="s">
        <v>9</v>
      </c>
      <c r="C12" s="38">
        <v>103</v>
      </c>
      <c r="D12" s="39" t="s">
        <v>63</v>
      </c>
      <c r="E12" s="38">
        <v>22</v>
      </c>
      <c r="F12" s="21"/>
      <c r="G12" s="40" t="s">
        <v>68</v>
      </c>
      <c r="H12" s="38">
        <v>47</v>
      </c>
      <c r="I12" s="39" t="s">
        <v>63</v>
      </c>
      <c r="J12" s="38">
        <v>19</v>
      </c>
      <c r="K12" s="128"/>
      <c r="L12" s="123"/>
      <c r="M12" s="124"/>
      <c r="N12" s="18"/>
      <c r="O12" s="32"/>
    </row>
    <row r="13" spans="2:15" ht="24.95" customHeight="1">
      <c r="B13" s="37" t="s">
        <v>67</v>
      </c>
      <c r="C13" s="38">
        <v>46</v>
      </c>
      <c r="D13" s="39" t="s">
        <v>63</v>
      </c>
      <c r="E13" s="38">
        <v>2</v>
      </c>
      <c r="F13" s="30"/>
      <c r="G13" s="154" t="s">
        <v>65</v>
      </c>
      <c r="H13" s="155"/>
      <c r="I13" s="156"/>
      <c r="J13" s="38">
        <v>9</v>
      </c>
      <c r="K13" s="128"/>
      <c r="L13" s="123"/>
      <c r="M13" s="124"/>
      <c r="N13" s="18"/>
      <c r="O13" s="32"/>
    </row>
    <row r="14" spans="2:15" ht="24.95" customHeight="1">
      <c r="B14" s="125" t="s">
        <v>80</v>
      </c>
      <c r="C14" s="126" t="s">
        <v>10</v>
      </c>
      <c r="D14" s="127" t="s">
        <v>10</v>
      </c>
      <c r="E14" s="38">
        <v>1</v>
      </c>
      <c r="F14" s="21"/>
      <c r="G14" s="157" t="s">
        <v>66</v>
      </c>
      <c r="H14" s="158"/>
      <c r="I14" s="159"/>
      <c r="J14" s="38">
        <v>18</v>
      </c>
      <c r="K14" s="128"/>
      <c r="L14" s="123"/>
      <c r="M14" s="124"/>
      <c r="N14" s="26"/>
    </row>
    <row r="15" spans="2:15" ht="24.95" customHeight="1">
      <c r="B15" s="125" t="s">
        <v>64</v>
      </c>
      <c r="C15" s="126" t="s">
        <v>11</v>
      </c>
      <c r="D15" s="127" t="s">
        <v>11</v>
      </c>
      <c r="E15" s="41">
        <v>9</v>
      </c>
      <c r="F15" s="18"/>
      <c r="G15" s="125" t="s">
        <v>80</v>
      </c>
      <c r="H15" s="126" t="s">
        <v>10</v>
      </c>
      <c r="I15" s="127" t="s">
        <v>10</v>
      </c>
      <c r="J15" s="38">
        <v>1</v>
      </c>
      <c r="K15" s="26"/>
      <c r="L15" s="26"/>
      <c r="M15" s="26"/>
      <c r="N15" s="26"/>
      <c r="O15" s="32"/>
    </row>
    <row r="16" spans="2:15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2"/>
      <c r="O16" s="32"/>
    </row>
    <row r="17" spans="1:15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2"/>
      <c r="O17" s="32"/>
    </row>
    <row r="18" spans="1:15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2"/>
    </row>
    <row r="19" spans="1:15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2"/>
    </row>
    <row r="20" spans="1:15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2"/>
    </row>
    <row r="21" spans="1:15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2"/>
    </row>
    <row r="22" spans="1:15" ht="30.7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5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5" ht="50.25" customHeight="1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5" ht="33" customHeight="1">
      <c r="A25" s="151" t="s">
        <v>12</v>
      </c>
      <c r="B25" s="152"/>
      <c r="C25" s="153"/>
      <c r="D25" s="153"/>
      <c r="E25" s="153"/>
      <c r="F25" s="153"/>
      <c r="G25" s="153"/>
      <c r="H25" s="153"/>
      <c r="I25" s="153"/>
      <c r="J25" s="153"/>
      <c r="K25" s="153"/>
      <c r="L25" s="153"/>
      <c r="M25" s="153"/>
      <c r="N25" s="153"/>
    </row>
  </sheetData>
  <mergeCells count="32">
    <mergeCell ref="A25:N25"/>
    <mergeCell ref="K12:M12"/>
    <mergeCell ref="G13:I13"/>
    <mergeCell ref="K13:M13"/>
    <mergeCell ref="B14:D14"/>
    <mergeCell ref="B15:D15"/>
    <mergeCell ref="G14:I14"/>
    <mergeCell ref="K14:M14"/>
    <mergeCell ref="G15:I15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K6:M6"/>
    <mergeCell ref="B7:D7"/>
    <mergeCell ref="G7:I7"/>
    <mergeCell ref="K7:M7"/>
    <mergeCell ref="B8:D8"/>
    <mergeCell ref="G8:I8"/>
    <mergeCell ref="K8:M8"/>
    <mergeCell ref="K11:M11"/>
    <mergeCell ref="B9:D9"/>
    <mergeCell ref="G9:I9"/>
    <mergeCell ref="K9:M9"/>
    <mergeCell ref="B10:D10"/>
    <mergeCell ref="G10:I10"/>
    <mergeCell ref="K10:M10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="115" zoomScaleNormal="115" workbookViewId="0">
      <selection activeCell="K15" sqref="K15:K19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61" t="s">
        <v>59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14" ht="36.75" customHeight="1">
      <c r="A3" s="162" t="s">
        <v>326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1:14" ht="21">
      <c r="A4" s="42"/>
      <c r="B4" s="42"/>
      <c r="C4" s="160" t="s">
        <v>13</v>
      </c>
      <c r="D4" s="160"/>
      <c r="E4" s="160"/>
      <c r="F4" s="160"/>
      <c r="G4" s="42"/>
      <c r="H4" s="160" t="s">
        <v>14</v>
      </c>
      <c r="I4" s="160"/>
      <c r="J4" s="160"/>
      <c r="K4" s="160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303</v>
      </c>
      <c r="D6" s="76">
        <v>0.22</v>
      </c>
      <c r="E6" s="85">
        <v>4.76</v>
      </c>
      <c r="F6" s="79">
        <v>60209004</v>
      </c>
      <c r="G6" s="42"/>
      <c r="H6" s="46" t="s">
        <v>121</v>
      </c>
      <c r="I6" s="76">
        <v>7.0000000000000007E-2</v>
      </c>
      <c r="J6" s="86">
        <v>-12.5</v>
      </c>
      <c r="K6" s="79">
        <v>902837</v>
      </c>
      <c r="L6" s="1"/>
      <c r="M6" s="1"/>
    </row>
    <row r="7" spans="1:14" s="48" customFormat="1" ht="17.100000000000001" customHeight="1">
      <c r="A7" s="42"/>
      <c r="B7" s="42"/>
      <c r="C7" s="46" t="s">
        <v>205</v>
      </c>
      <c r="D7" s="76">
        <v>24</v>
      </c>
      <c r="E7" s="85">
        <v>4.3499999999999996</v>
      </c>
      <c r="F7" s="79">
        <v>108000</v>
      </c>
      <c r="G7" s="42"/>
      <c r="H7" s="46" t="s">
        <v>293</v>
      </c>
      <c r="I7" s="76">
        <v>0.12</v>
      </c>
      <c r="J7" s="86">
        <v>-7.69</v>
      </c>
      <c r="K7" s="79">
        <v>1225000</v>
      </c>
      <c r="L7" s="1"/>
    </row>
    <row r="8" spans="1:14" s="48" customFormat="1" ht="17.100000000000001" customHeight="1">
      <c r="A8" s="42"/>
      <c r="B8" s="42"/>
      <c r="C8" s="46" t="s">
        <v>199</v>
      </c>
      <c r="D8" s="76">
        <v>13.55</v>
      </c>
      <c r="E8" s="85">
        <v>4.2300000000000004</v>
      </c>
      <c r="F8" s="79">
        <v>11938</v>
      </c>
      <c r="G8" s="42"/>
      <c r="H8" s="46" t="s">
        <v>287</v>
      </c>
      <c r="I8" s="76">
        <v>2.35</v>
      </c>
      <c r="J8" s="86">
        <v>-6</v>
      </c>
      <c r="K8" s="79">
        <v>3587024</v>
      </c>
    </row>
    <row r="9" spans="1:14" s="48" customFormat="1" ht="17.100000000000001" customHeight="1">
      <c r="A9" s="42"/>
      <c r="B9" s="42"/>
      <c r="C9" s="46" t="s">
        <v>147</v>
      </c>
      <c r="D9" s="76">
        <v>0.4</v>
      </c>
      <c r="E9" s="85">
        <v>2.56</v>
      </c>
      <c r="F9" s="92">
        <v>13058790</v>
      </c>
      <c r="G9" s="42"/>
      <c r="H9" s="99" t="s">
        <v>187</v>
      </c>
      <c r="I9" s="93">
        <v>5.69</v>
      </c>
      <c r="J9" s="103">
        <v>-5.01</v>
      </c>
      <c r="K9" s="92">
        <v>8397</v>
      </c>
    </row>
    <row r="10" spans="1:14" s="48" customFormat="1" ht="17.100000000000001" customHeight="1">
      <c r="A10" s="42"/>
      <c r="B10" s="42"/>
      <c r="C10" s="46" t="s">
        <v>299</v>
      </c>
      <c r="D10" s="76">
        <v>3.8</v>
      </c>
      <c r="E10" s="85">
        <v>2.15</v>
      </c>
      <c r="F10" s="92">
        <v>927264</v>
      </c>
      <c r="G10" s="42"/>
      <c r="H10" s="99" t="s">
        <v>154</v>
      </c>
      <c r="I10" s="93">
        <v>21</v>
      </c>
      <c r="J10" s="103">
        <v>-3.89</v>
      </c>
      <c r="K10" s="92">
        <v>867011</v>
      </c>
    </row>
    <row r="11" spans="1:14" s="48" customFormat="1" ht="33" customHeight="1">
      <c r="A11" s="42"/>
      <c r="B11" s="42"/>
      <c r="C11" s="161" t="s">
        <v>60</v>
      </c>
      <c r="D11" s="161"/>
      <c r="E11" s="161"/>
      <c r="F11" s="161"/>
      <c r="G11" s="161"/>
      <c r="H11" s="161"/>
      <c r="I11" s="161"/>
      <c r="J11" s="161"/>
      <c r="K11" s="161"/>
    </row>
    <row r="12" spans="1:14" s="48" customFormat="1" ht="33" customHeight="1">
      <c r="A12" s="42"/>
      <c r="B12" s="42"/>
      <c r="C12" s="161"/>
      <c r="D12" s="161"/>
      <c r="E12" s="161"/>
      <c r="F12" s="161"/>
      <c r="G12" s="161"/>
      <c r="H12" s="161"/>
      <c r="I12" s="161"/>
      <c r="J12" s="161"/>
      <c r="K12" s="161"/>
    </row>
    <row r="13" spans="1:14" ht="29.25" customHeight="1">
      <c r="A13" s="42"/>
      <c r="B13" s="42"/>
      <c r="C13" s="160" t="s">
        <v>18</v>
      </c>
      <c r="D13" s="160"/>
      <c r="E13" s="160"/>
      <c r="F13" s="160"/>
      <c r="G13" s="89"/>
      <c r="H13" s="160" t="s">
        <v>7</v>
      </c>
      <c r="I13" s="160"/>
      <c r="J13" s="160"/>
      <c r="K13" s="160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161</v>
      </c>
      <c r="D15" s="76">
        <v>2.08</v>
      </c>
      <c r="E15" s="77">
        <v>-0.95</v>
      </c>
      <c r="F15" s="79">
        <v>303238225</v>
      </c>
      <c r="G15" s="1"/>
      <c r="H15" s="99" t="s">
        <v>161</v>
      </c>
      <c r="I15" s="93">
        <v>2.08</v>
      </c>
      <c r="J15" s="94">
        <v>-0.95</v>
      </c>
      <c r="K15" s="92">
        <v>625103485.48000002</v>
      </c>
    </row>
    <row r="16" spans="1:14" ht="17.100000000000001" customHeight="1">
      <c r="A16" s="42"/>
      <c r="B16" s="42"/>
      <c r="C16" s="46" t="s">
        <v>189</v>
      </c>
      <c r="D16" s="76">
        <v>0.23</v>
      </c>
      <c r="E16" s="77">
        <v>0</v>
      </c>
      <c r="F16" s="79">
        <v>71475644</v>
      </c>
      <c r="G16" s="1"/>
      <c r="H16" s="99" t="s">
        <v>181</v>
      </c>
      <c r="I16" s="93">
        <v>15.69</v>
      </c>
      <c r="J16" s="94">
        <v>-0.38</v>
      </c>
      <c r="K16" s="92">
        <v>153247958.41</v>
      </c>
    </row>
    <row r="17" spans="1:11" ht="17.100000000000001" customHeight="1">
      <c r="A17" s="42"/>
      <c r="B17" s="42"/>
      <c r="C17" s="46" t="s">
        <v>303</v>
      </c>
      <c r="D17" s="76">
        <v>0.22</v>
      </c>
      <c r="E17" s="77">
        <v>4.76</v>
      </c>
      <c r="F17" s="79">
        <v>60209004</v>
      </c>
      <c r="G17" s="1"/>
      <c r="H17" s="99" t="s">
        <v>240</v>
      </c>
      <c r="I17" s="93">
        <v>5.43</v>
      </c>
      <c r="J17" s="94">
        <v>-0.37</v>
      </c>
      <c r="K17" s="92">
        <v>48933732.780000001</v>
      </c>
    </row>
    <row r="18" spans="1:11" ht="17.100000000000001" customHeight="1">
      <c r="A18" s="42"/>
      <c r="B18" s="42"/>
      <c r="C18" s="46" t="s">
        <v>175</v>
      </c>
      <c r="D18" s="76">
        <v>2.92</v>
      </c>
      <c r="E18" s="77">
        <v>-1.68</v>
      </c>
      <c r="F18" s="79">
        <v>15544361</v>
      </c>
      <c r="G18" s="1"/>
      <c r="H18" s="99" t="s">
        <v>175</v>
      </c>
      <c r="I18" s="93">
        <v>2.92</v>
      </c>
      <c r="J18" s="94">
        <v>-1.68</v>
      </c>
      <c r="K18" s="92">
        <v>45689010.450000003</v>
      </c>
    </row>
    <row r="19" spans="1:11" ht="16.5" customHeight="1">
      <c r="A19" s="42"/>
      <c r="B19" s="42"/>
      <c r="C19" s="46" t="s">
        <v>285</v>
      </c>
      <c r="D19" s="76">
        <v>0.96</v>
      </c>
      <c r="E19" s="77">
        <v>-1.03</v>
      </c>
      <c r="F19" s="79">
        <v>15137164</v>
      </c>
      <c r="G19" s="1"/>
      <c r="H19" s="99" t="s">
        <v>173</v>
      </c>
      <c r="I19" s="93">
        <v>3.82</v>
      </c>
      <c r="J19" s="94">
        <v>0</v>
      </c>
      <c r="K19" s="92">
        <v>43900564.75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2"/>
  <sheetViews>
    <sheetView topLeftCell="A4" zoomScale="130" zoomScaleNormal="130" workbookViewId="0">
      <selection activeCell="A4" sqref="A1:XFD1048576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7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8" customWidth="1"/>
    <col min="11" max="11" width="10" style="69" customWidth="1"/>
    <col min="12" max="12" width="9.7109375" style="70" customWidth="1"/>
    <col min="13" max="13" width="23.7109375" style="70" customWidth="1"/>
    <col min="14" max="14" width="23.42578125" style="71" customWidth="1"/>
    <col min="15" max="16384" width="9" style="57"/>
  </cols>
  <sheetData>
    <row r="1" spans="1:14" s="51" customFormat="1" ht="36.75" customHeight="1">
      <c r="A1" s="50"/>
      <c r="B1" s="166" t="s">
        <v>330</v>
      </c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8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5" customHeight="1">
      <c r="A3" s="57"/>
      <c r="B3" s="163" t="s">
        <v>29</v>
      </c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5"/>
    </row>
    <row r="4" spans="1:14" ht="15" customHeight="1">
      <c r="A4" s="57"/>
      <c r="B4" s="99" t="s">
        <v>238</v>
      </c>
      <c r="C4" s="100" t="s">
        <v>239</v>
      </c>
      <c r="D4" s="93">
        <v>0.32</v>
      </c>
      <c r="E4" s="93">
        <v>0.32</v>
      </c>
      <c r="F4" s="93">
        <v>0.32</v>
      </c>
      <c r="G4" s="93">
        <v>0.32</v>
      </c>
      <c r="H4" s="93">
        <v>0.32</v>
      </c>
      <c r="I4" s="93">
        <v>0.32</v>
      </c>
      <c r="J4" s="93">
        <v>0.32</v>
      </c>
      <c r="K4" s="94">
        <v>0</v>
      </c>
      <c r="L4" s="91">
        <v>3</v>
      </c>
      <c r="M4" s="92">
        <v>997206</v>
      </c>
      <c r="N4" s="92">
        <v>319105.91999999998</v>
      </c>
    </row>
    <row r="5" spans="1:14" ht="15" customHeight="1">
      <c r="A5" s="57"/>
      <c r="B5" s="99" t="s">
        <v>175</v>
      </c>
      <c r="C5" s="100" t="s">
        <v>176</v>
      </c>
      <c r="D5" s="93">
        <v>2.97</v>
      </c>
      <c r="E5" s="93">
        <v>2.97</v>
      </c>
      <c r="F5" s="93">
        <v>2.92</v>
      </c>
      <c r="G5" s="93">
        <v>2.94</v>
      </c>
      <c r="H5" s="93">
        <v>2.99</v>
      </c>
      <c r="I5" s="93">
        <v>2.92</v>
      </c>
      <c r="J5" s="93">
        <v>2.97</v>
      </c>
      <c r="K5" s="94">
        <v>-1.68</v>
      </c>
      <c r="L5" s="91">
        <v>101</v>
      </c>
      <c r="M5" s="92">
        <v>15544361</v>
      </c>
      <c r="N5" s="92">
        <v>45689010.450000003</v>
      </c>
    </row>
    <row r="6" spans="1:14" ht="15" customHeight="1">
      <c r="A6" s="57"/>
      <c r="B6" s="99" t="s">
        <v>252</v>
      </c>
      <c r="C6" s="100" t="s">
        <v>253</v>
      </c>
      <c r="D6" s="93">
        <v>0.56999999999999995</v>
      </c>
      <c r="E6" s="93">
        <v>0.56999999999999995</v>
      </c>
      <c r="F6" s="93">
        <v>0.55000000000000004</v>
      </c>
      <c r="G6" s="93">
        <v>0.56000000000000005</v>
      </c>
      <c r="H6" s="93">
        <v>0.56999999999999995</v>
      </c>
      <c r="I6" s="93">
        <v>0.55000000000000004</v>
      </c>
      <c r="J6" s="93">
        <v>0.56999999999999995</v>
      </c>
      <c r="K6" s="94">
        <v>-3.51</v>
      </c>
      <c r="L6" s="91">
        <v>25</v>
      </c>
      <c r="M6" s="92">
        <v>8362143</v>
      </c>
      <c r="N6" s="92">
        <v>4657334.62</v>
      </c>
    </row>
    <row r="7" spans="1:14" ht="15" customHeight="1">
      <c r="A7" s="57"/>
      <c r="B7" s="99" t="s">
        <v>189</v>
      </c>
      <c r="C7" s="100" t="s">
        <v>190</v>
      </c>
      <c r="D7" s="93">
        <v>0.24</v>
      </c>
      <c r="E7" s="93">
        <v>0.24</v>
      </c>
      <c r="F7" s="93">
        <v>0.23</v>
      </c>
      <c r="G7" s="93">
        <v>0.24</v>
      </c>
      <c r="H7" s="93">
        <v>0.23</v>
      </c>
      <c r="I7" s="93">
        <v>0.23</v>
      </c>
      <c r="J7" s="93">
        <v>0.23</v>
      </c>
      <c r="K7" s="94">
        <v>0</v>
      </c>
      <c r="L7" s="91">
        <v>26</v>
      </c>
      <c r="M7" s="92">
        <v>71475644</v>
      </c>
      <c r="N7" s="92">
        <v>17113608.390000001</v>
      </c>
    </row>
    <row r="8" spans="1:14" ht="15" customHeight="1">
      <c r="A8" s="57"/>
      <c r="B8" s="99" t="s">
        <v>267</v>
      </c>
      <c r="C8" s="100" t="s">
        <v>268</v>
      </c>
      <c r="D8" s="93">
        <v>0.33</v>
      </c>
      <c r="E8" s="93">
        <v>0.33</v>
      </c>
      <c r="F8" s="93">
        <v>0.33</v>
      </c>
      <c r="G8" s="93">
        <v>0.33</v>
      </c>
      <c r="H8" s="93">
        <v>0.33</v>
      </c>
      <c r="I8" s="93">
        <v>0.33</v>
      </c>
      <c r="J8" s="93">
        <v>0.33</v>
      </c>
      <c r="K8" s="94">
        <v>0</v>
      </c>
      <c r="L8" s="91">
        <v>9</v>
      </c>
      <c r="M8" s="92">
        <v>14161024</v>
      </c>
      <c r="N8" s="92">
        <v>4673137.92</v>
      </c>
    </row>
    <row r="9" spans="1:14" ht="15" customHeight="1">
      <c r="A9" s="57"/>
      <c r="B9" s="99" t="s">
        <v>147</v>
      </c>
      <c r="C9" s="100" t="s">
        <v>146</v>
      </c>
      <c r="D9" s="93">
        <v>0.39</v>
      </c>
      <c r="E9" s="93">
        <v>0.4</v>
      </c>
      <c r="F9" s="93">
        <v>0.38</v>
      </c>
      <c r="G9" s="93">
        <v>0.39</v>
      </c>
      <c r="H9" s="93">
        <v>0.39</v>
      </c>
      <c r="I9" s="93">
        <v>0.4</v>
      </c>
      <c r="J9" s="93">
        <v>0.39</v>
      </c>
      <c r="K9" s="94">
        <v>2.56</v>
      </c>
      <c r="L9" s="91">
        <v>12</v>
      </c>
      <c r="M9" s="92">
        <v>13058790</v>
      </c>
      <c r="N9" s="92">
        <v>5102524.41</v>
      </c>
    </row>
    <row r="10" spans="1:14" ht="15" customHeight="1">
      <c r="A10" s="57"/>
      <c r="B10" s="99" t="s">
        <v>285</v>
      </c>
      <c r="C10" s="100" t="s">
        <v>286</v>
      </c>
      <c r="D10" s="93">
        <v>0.97</v>
      </c>
      <c r="E10" s="93">
        <v>0.97</v>
      </c>
      <c r="F10" s="93">
        <v>0.96</v>
      </c>
      <c r="G10" s="93">
        <v>0.96</v>
      </c>
      <c r="H10" s="93">
        <v>0.97</v>
      </c>
      <c r="I10" s="93">
        <v>0.96</v>
      </c>
      <c r="J10" s="93">
        <v>0.97</v>
      </c>
      <c r="K10" s="94">
        <v>-1.03</v>
      </c>
      <c r="L10" s="91">
        <v>39</v>
      </c>
      <c r="M10" s="92">
        <v>15137164</v>
      </c>
      <c r="N10" s="92">
        <v>14541933.630000001</v>
      </c>
    </row>
    <row r="11" spans="1:14" ht="15" customHeight="1">
      <c r="A11" s="57"/>
      <c r="B11" s="99" t="s">
        <v>121</v>
      </c>
      <c r="C11" s="100" t="s">
        <v>122</v>
      </c>
      <c r="D11" s="93">
        <v>0.08</v>
      </c>
      <c r="E11" s="93">
        <v>0.08</v>
      </c>
      <c r="F11" s="93">
        <v>7.0000000000000007E-2</v>
      </c>
      <c r="G11" s="93">
        <v>0.08</v>
      </c>
      <c r="H11" s="93">
        <v>7.0000000000000007E-2</v>
      </c>
      <c r="I11" s="93">
        <v>7.0000000000000007E-2</v>
      </c>
      <c r="J11" s="93">
        <v>0.08</v>
      </c>
      <c r="K11" s="94">
        <v>-12.5</v>
      </c>
      <c r="L11" s="91">
        <v>7</v>
      </c>
      <c r="M11" s="92">
        <v>902837</v>
      </c>
      <c r="N11" s="92">
        <v>69164.789999999994</v>
      </c>
    </row>
    <row r="12" spans="1:14" ht="15" customHeight="1">
      <c r="A12" s="57"/>
      <c r="B12" s="99" t="s">
        <v>227</v>
      </c>
      <c r="C12" s="100" t="s">
        <v>228</v>
      </c>
      <c r="D12" s="93">
        <v>1.3</v>
      </c>
      <c r="E12" s="93">
        <v>1.3</v>
      </c>
      <c r="F12" s="93">
        <v>1.3</v>
      </c>
      <c r="G12" s="93">
        <v>1.3</v>
      </c>
      <c r="H12" s="93">
        <v>1.35</v>
      </c>
      <c r="I12" s="93">
        <v>1.3</v>
      </c>
      <c r="J12" s="93">
        <v>1.35</v>
      </c>
      <c r="K12" s="94">
        <v>-3.7</v>
      </c>
      <c r="L12" s="91">
        <v>1</v>
      </c>
      <c r="M12" s="92">
        <v>3681</v>
      </c>
      <c r="N12" s="92">
        <v>4785.3</v>
      </c>
    </row>
    <row r="13" spans="1:14" ht="15" customHeight="1">
      <c r="A13" s="57"/>
      <c r="B13" s="99" t="s">
        <v>161</v>
      </c>
      <c r="C13" s="100" t="s">
        <v>162</v>
      </c>
      <c r="D13" s="93">
        <v>2.1</v>
      </c>
      <c r="E13" s="93">
        <v>2.1</v>
      </c>
      <c r="F13" s="93">
        <v>2.04</v>
      </c>
      <c r="G13" s="93">
        <v>2.06</v>
      </c>
      <c r="H13" s="93">
        <v>2.11</v>
      </c>
      <c r="I13" s="93">
        <v>2.08</v>
      </c>
      <c r="J13" s="93">
        <v>2.1</v>
      </c>
      <c r="K13" s="94">
        <v>-0.95</v>
      </c>
      <c r="L13" s="91">
        <v>242</v>
      </c>
      <c r="M13" s="92">
        <v>303238225</v>
      </c>
      <c r="N13" s="92">
        <v>625103485.48000002</v>
      </c>
    </row>
    <row r="14" spans="1:14" ht="15" customHeight="1">
      <c r="A14" s="57"/>
      <c r="B14" s="99" t="s">
        <v>173</v>
      </c>
      <c r="C14" s="100" t="s">
        <v>174</v>
      </c>
      <c r="D14" s="93">
        <v>3.82</v>
      </c>
      <c r="E14" s="93">
        <v>3.82</v>
      </c>
      <c r="F14" s="93">
        <v>3.77</v>
      </c>
      <c r="G14" s="93">
        <v>3.8</v>
      </c>
      <c r="H14" s="93">
        <v>3.84</v>
      </c>
      <c r="I14" s="93">
        <v>3.82</v>
      </c>
      <c r="J14" s="93">
        <v>3.82</v>
      </c>
      <c r="K14" s="94">
        <v>0</v>
      </c>
      <c r="L14" s="91">
        <v>81</v>
      </c>
      <c r="M14" s="92">
        <v>11555545</v>
      </c>
      <c r="N14" s="92">
        <v>43900564.75</v>
      </c>
    </row>
    <row r="15" spans="1:14" ht="15" customHeight="1">
      <c r="A15" s="57"/>
      <c r="B15" s="172" t="s">
        <v>86</v>
      </c>
      <c r="C15" s="173"/>
      <c r="D15" s="169"/>
      <c r="E15" s="170"/>
      <c r="F15" s="170"/>
      <c r="G15" s="170"/>
      <c r="H15" s="170"/>
      <c r="I15" s="170"/>
      <c r="J15" s="170"/>
      <c r="K15" s="171"/>
      <c r="L15" s="59">
        <f>SUM(L4:L14)</f>
        <v>546</v>
      </c>
      <c r="M15" s="59">
        <f>SUM(M4:M14)</f>
        <v>454436620</v>
      </c>
      <c r="N15" s="60">
        <f>SUM(N4:N14)</f>
        <v>761174655.65999997</v>
      </c>
    </row>
    <row r="16" spans="1:14" ht="15" customHeight="1">
      <c r="A16" s="57"/>
      <c r="B16" s="163" t="s">
        <v>30</v>
      </c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5"/>
    </row>
    <row r="17" spans="1:14" ht="15" customHeight="1">
      <c r="A17" s="57"/>
      <c r="B17" s="46" t="s">
        <v>181</v>
      </c>
      <c r="C17" s="58" t="s">
        <v>182</v>
      </c>
      <c r="D17" s="62">
        <v>15.75</v>
      </c>
      <c r="E17" s="76">
        <v>15.8</v>
      </c>
      <c r="F17" s="76">
        <v>15.69</v>
      </c>
      <c r="G17" s="76">
        <v>15.73</v>
      </c>
      <c r="H17" s="76">
        <v>15.74</v>
      </c>
      <c r="I17" s="76">
        <v>15.69</v>
      </c>
      <c r="J17" s="76">
        <v>15.75</v>
      </c>
      <c r="K17" s="77">
        <v>-0.38</v>
      </c>
      <c r="L17" s="78">
        <v>121</v>
      </c>
      <c r="M17" s="79">
        <v>9745132</v>
      </c>
      <c r="N17" s="79">
        <v>153247958.41</v>
      </c>
    </row>
    <row r="18" spans="1:14" ht="15" customHeight="1">
      <c r="A18" s="57"/>
      <c r="B18" s="99" t="s">
        <v>299</v>
      </c>
      <c r="C18" s="100" t="s">
        <v>300</v>
      </c>
      <c r="D18" s="93">
        <v>3.72</v>
      </c>
      <c r="E18" s="93">
        <v>3.9</v>
      </c>
      <c r="F18" s="76">
        <v>3.72</v>
      </c>
      <c r="G18" s="76">
        <v>3.81</v>
      </c>
      <c r="H18" s="76">
        <v>3.72</v>
      </c>
      <c r="I18" s="76">
        <v>3.8</v>
      </c>
      <c r="J18" s="76">
        <v>3.72</v>
      </c>
      <c r="K18" s="77">
        <v>2.15</v>
      </c>
      <c r="L18" s="78">
        <v>23</v>
      </c>
      <c r="M18" s="79">
        <v>927264</v>
      </c>
      <c r="N18" s="79">
        <v>3531940.57</v>
      </c>
    </row>
    <row r="19" spans="1:14" ht="15" customHeight="1">
      <c r="A19" s="57"/>
      <c r="B19" s="172" t="s">
        <v>108</v>
      </c>
      <c r="C19" s="173"/>
      <c r="D19" s="169"/>
      <c r="E19" s="170"/>
      <c r="F19" s="170"/>
      <c r="G19" s="170"/>
      <c r="H19" s="170"/>
      <c r="I19" s="170"/>
      <c r="J19" s="170"/>
      <c r="K19" s="171"/>
      <c r="L19" s="61">
        <f>SUM(L17:L18)</f>
        <v>144</v>
      </c>
      <c r="M19" s="59">
        <f>SUM(M17:M18)</f>
        <v>10672396</v>
      </c>
      <c r="N19" s="47">
        <f>SUM(N17:N18)</f>
        <v>156779898.97999999</v>
      </c>
    </row>
    <row r="20" spans="1:14" ht="15" customHeight="1">
      <c r="A20" s="57"/>
      <c r="B20" s="163" t="s">
        <v>81</v>
      </c>
      <c r="C20" s="164"/>
      <c r="D20" s="164"/>
      <c r="E20" s="164"/>
      <c r="F20" s="164"/>
      <c r="G20" s="164"/>
      <c r="H20" s="164"/>
      <c r="I20" s="164"/>
      <c r="J20" s="164"/>
      <c r="K20" s="164"/>
      <c r="L20" s="164"/>
      <c r="M20" s="164"/>
      <c r="N20" s="165"/>
    </row>
    <row r="21" spans="1:14" ht="15" customHeight="1">
      <c r="A21" s="57"/>
      <c r="B21" s="99" t="s">
        <v>136</v>
      </c>
      <c r="C21" s="100" t="s">
        <v>137</v>
      </c>
      <c r="D21" s="93">
        <v>20.8</v>
      </c>
      <c r="E21" s="93">
        <v>20.8</v>
      </c>
      <c r="F21" s="93">
        <v>20.5</v>
      </c>
      <c r="G21" s="93">
        <v>20.62</v>
      </c>
      <c r="H21" s="93">
        <v>20.78</v>
      </c>
      <c r="I21" s="93">
        <v>20.65</v>
      </c>
      <c r="J21" s="93">
        <v>20.75</v>
      </c>
      <c r="K21" s="94">
        <v>-0.48</v>
      </c>
      <c r="L21" s="91">
        <v>19</v>
      </c>
      <c r="M21" s="92">
        <v>693200</v>
      </c>
      <c r="N21" s="92">
        <v>14293200</v>
      </c>
    </row>
    <row r="22" spans="1:14" ht="15" customHeight="1">
      <c r="A22" s="57"/>
      <c r="B22" s="99" t="s">
        <v>287</v>
      </c>
      <c r="C22" s="100" t="s">
        <v>288</v>
      </c>
      <c r="D22" s="93">
        <v>2.4900000000000002</v>
      </c>
      <c r="E22" s="93">
        <v>2.4900000000000002</v>
      </c>
      <c r="F22" s="93">
        <v>2.2999999999999998</v>
      </c>
      <c r="G22" s="93">
        <v>2.33</v>
      </c>
      <c r="H22" s="93">
        <v>2.48</v>
      </c>
      <c r="I22" s="93">
        <v>2.35</v>
      </c>
      <c r="J22" s="93">
        <v>2.5</v>
      </c>
      <c r="K22" s="94">
        <v>-6</v>
      </c>
      <c r="L22" s="91">
        <v>37</v>
      </c>
      <c r="M22" s="92">
        <v>3587024</v>
      </c>
      <c r="N22" s="92">
        <v>8355030.3300000001</v>
      </c>
    </row>
    <row r="23" spans="1:14" ht="15" customHeight="1">
      <c r="A23" s="57"/>
      <c r="B23" s="172" t="s">
        <v>87</v>
      </c>
      <c r="C23" s="173"/>
      <c r="D23" s="169"/>
      <c r="E23" s="170"/>
      <c r="F23" s="170"/>
      <c r="G23" s="170"/>
      <c r="H23" s="170"/>
      <c r="I23" s="170"/>
      <c r="J23" s="170"/>
      <c r="K23" s="171"/>
      <c r="L23" s="64">
        <f>SUM(L21:L22)</f>
        <v>56</v>
      </c>
      <c r="M23" s="64">
        <f>SUM(M21:M22)</f>
        <v>4280224</v>
      </c>
      <c r="N23" s="64">
        <f>SUM(N21:N22)</f>
        <v>22648230.329999998</v>
      </c>
    </row>
    <row r="24" spans="1:14" ht="15" customHeight="1">
      <c r="A24" s="57"/>
      <c r="B24" s="163" t="s">
        <v>82</v>
      </c>
      <c r="C24" s="164"/>
      <c r="D24" s="164"/>
      <c r="E24" s="164"/>
      <c r="F24" s="164"/>
      <c r="G24" s="164"/>
      <c r="H24" s="164"/>
      <c r="I24" s="164"/>
      <c r="J24" s="164"/>
      <c r="K24" s="164"/>
      <c r="L24" s="164"/>
      <c r="M24" s="164"/>
      <c r="N24" s="165"/>
    </row>
    <row r="25" spans="1:14" ht="15" customHeight="1">
      <c r="A25" s="57"/>
      <c r="B25" s="46" t="s">
        <v>223</v>
      </c>
      <c r="C25" s="58" t="s">
        <v>224</v>
      </c>
      <c r="D25" s="76">
        <v>6.16</v>
      </c>
      <c r="E25" s="76">
        <v>6.18</v>
      </c>
      <c r="F25" s="76">
        <v>6.15</v>
      </c>
      <c r="G25" s="76">
        <v>6.16</v>
      </c>
      <c r="H25" s="76">
        <v>6.16</v>
      </c>
      <c r="I25" s="76">
        <v>6.18</v>
      </c>
      <c r="J25" s="76">
        <v>6.16</v>
      </c>
      <c r="K25" s="77">
        <v>0.32</v>
      </c>
      <c r="L25" s="78">
        <v>64</v>
      </c>
      <c r="M25" s="79">
        <v>3056414</v>
      </c>
      <c r="N25" s="79">
        <v>18822284.91</v>
      </c>
    </row>
    <row r="26" spans="1:14" ht="15" customHeight="1">
      <c r="A26" s="57"/>
      <c r="B26" s="46" t="s">
        <v>123</v>
      </c>
      <c r="C26" s="58" t="s">
        <v>124</v>
      </c>
      <c r="D26" s="76">
        <v>1.4</v>
      </c>
      <c r="E26" s="93">
        <v>1.4</v>
      </c>
      <c r="F26" s="93">
        <v>1.4</v>
      </c>
      <c r="G26" s="93">
        <v>1.4</v>
      </c>
      <c r="H26" s="93">
        <v>1.4</v>
      </c>
      <c r="I26" s="93">
        <v>1.4</v>
      </c>
      <c r="J26" s="93">
        <v>1.4</v>
      </c>
      <c r="K26" s="94">
        <v>0</v>
      </c>
      <c r="L26" s="91">
        <v>2</v>
      </c>
      <c r="M26" s="92">
        <v>810</v>
      </c>
      <c r="N26" s="92">
        <v>1134</v>
      </c>
    </row>
    <row r="27" spans="1:14" ht="15" customHeight="1">
      <c r="A27" s="57"/>
      <c r="B27" s="46" t="s">
        <v>208</v>
      </c>
      <c r="C27" s="58" t="s">
        <v>207</v>
      </c>
      <c r="D27" s="76">
        <v>2.15</v>
      </c>
      <c r="E27" s="93">
        <v>2.15</v>
      </c>
      <c r="F27" s="93">
        <v>2.15</v>
      </c>
      <c r="G27" s="93">
        <v>2.15</v>
      </c>
      <c r="H27" s="76">
        <v>2.12</v>
      </c>
      <c r="I27" s="93">
        <v>2.15</v>
      </c>
      <c r="J27" s="93">
        <v>2.15</v>
      </c>
      <c r="K27" s="94">
        <v>0</v>
      </c>
      <c r="L27" s="91">
        <v>4</v>
      </c>
      <c r="M27" s="92">
        <v>11511</v>
      </c>
      <c r="N27" s="92">
        <v>24748.65</v>
      </c>
    </row>
    <row r="28" spans="1:14" ht="15" customHeight="1">
      <c r="A28" s="57"/>
      <c r="B28" s="46" t="s">
        <v>179</v>
      </c>
      <c r="C28" s="58" t="s">
        <v>180</v>
      </c>
      <c r="D28" s="76">
        <v>22</v>
      </c>
      <c r="E28" s="76">
        <v>22</v>
      </c>
      <c r="F28" s="76">
        <v>22</v>
      </c>
      <c r="G28" s="76">
        <v>22</v>
      </c>
      <c r="H28" s="76">
        <v>22</v>
      </c>
      <c r="I28" s="76">
        <v>22</v>
      </c>
      <c r="J28" s="76">
        <v>22</v>
      </c>
      <c r="K28" s="77">
        <v>0</v>
      </c>
      <c r="L28" s="78">
        <v>2</v>
      </c>
      <c r="M28" s="79">
        <v>520400</v>
      </c>
      <c r="N28" s="79">
        <v>11448800</v>
      </c>
    </row>
    <row r="29" spans="1:14" ht="15" customHeight="1">
      <c r="A29" s="57"/>
      <c r="B29" s="46" t="s">
        <v>280</v>
      </c>
      <c r="C29" s="58" t="s">
        <v>281</v>
      </c>
      <c r="D29" s="76">
        <v>1.2</v>
      </c>
      <c r="E29" s="76">
        <v>1.2</v>
      </c>
      <c r="F29" s="76">
        <v>1.19</v>
      </c>
      <c r="G29" s="76">
        <v>1.19</v>
      </c>
      <c r="H29" s="76">
        <v>1.2</v>
      </c>
      <c r="I29" s="76">
        <v>1.19</v>
      </c>
      <c r="J29" s="76">
        <v>1.2</v>
      </c>
      <c r="K29" s="77">
        <v>-0.83</v>
      </c>
      <c r="L29" s="78">
        <v>4</v>
      </c>
      <c r="M29" s="79">
        <v>29195</v>
      </c>
      <c r="N29" s="79">
        <v>34824.879999999997</v>
      </c>
    </row>
    <row r="30" spans="1:14" ht="15" customHeight="1">
      <c r="A30" s="57"/>
      <c r="B30" s="46" t="s">
        <v>128</v>
      </c>
      <c r="C30" s="58" t="s">
        <v>129</v>
      </c>
      <c r="D30" s="76">
        <v>2.7</v>
      </c>
      <c r="E30" s="93">
        <v>2.7</v>
      </c>
      <c r="F30" s="93">
        <v>2.5499999999999998</v>
      </c>
      <c r="G30" s="93">
        <v>2.69</v>
      </c>
      <c r="H30" s="93">
        <v>2.7</v>
      </c>
      <c r="I30" s="93">
        <v>2.69</v>
      </c>
      <c r="J30" s="93">
        <v>2.7</v>
      </c>
      <c r="K30" s="94">
        <v>-0.37</v>
      </c>
      <c r="L30" s="91">
        <v>13</v>
      </c>
      <c r="M30" s="92">
        <v>222490</v>
      </c>
      <c r="N30" s="92">
        <v>597592.65</v>
      </c>
    </row>
    <row r="31" spans="1:14" ht="15" customHeight="1">
      <c r="A31" s="57"/>
      <c r="B31" s="46" t="s">
        <v>231</v>
      </c>
      <c r="C31" s="58" t="s">
        <v>232</v>
      </c>
      <c r="D31" s="76">
        <v>2.2000000000000002</v>
      </c>
      <c r="E31" s="76">
        <v>2.2000000000000002</v>
      </c>
      <c r="F31" s="76">
        <v>2.2000000000000002</v>
      </c>
      <c r="G31" s="76">
        <v>2.2000000000000002</v>
      </c>
      <c r="H31" s="76">
        <v>2.2000000000000002</v>
      </c>
      <c r="I31" s="76">
        <v>2.2000000000000002</v>
      </c>
      <c r="J31" s="76">
        <v>2.2000000000000002</v>
      </c>
      <c r="K31" s="77">
        <v>0</v>
      </c>
      <c r="L31" s="78">
        <v>13</v>
      </c>
      <c r="M31" s="79">
        <v>5284091</v>
      </c>
      <c r="N31" s="79">
        <v>11625000.199999999</v>
      </c>
    </row>
    <row r="32" spans="1:14" ht="15" customHeight="1">
      <c r="A32" s="57"/>
      <c r="B32" s="46" t="s">
        <v>126</v>
      </c>
      <c r="C32" s="58" t="s">
        <v>127</v>
      </c>
      <c r="D32" s="76">
        <v>7.06</v>
      </c>
      <c r="E32" s="76">
        <v>7.5</v>
      </c>
      <c r="F32" s="76">
        <v>7.06</v>
      </c>
      <c r="G32" s="76">
        <v>7.17</v>
      </c>
      <c r="H32" s="76">
        <v>7.11</v>
      </c>
      <c r="I32" s="76">
        <v>7.2</v>
      </c>
      <c r="J32" s="76">
        <v>7.2</v>
      </c>
      <c r="K32" s="77">
        <v>0</v>
      </c>
      <c r="L32" s="78">
        <v>23</v>
      </c>
      <c r="M32" s="79">
        <v>2135000</v>
      </c>
      <c r="N32" s="79">
        <v>15300700</v>
      </c>
    </row>
    <row r="33" spans="1:14" ht="15" customHeight="1">
      <c r="A33" s="57"/>
      <c r="B33" s="46" t="s">
        <v>291</v>
      </c>
      <c r="C33" s="58" t="s">
        <v>292</v>
      </c>
      <c r="D33" s="76">
        <v>2.25</v>
      </c>
      <c r="E33" s="76">
        <v>2.25</v>
      </c>
      <c r="F33" s="76">
        <v>2.25</v>
      </c>
      <c r="G33" s="76">
        <v>2.25</v>
      </c>
      <c r="H33" s="76">
        <v>2.2400000000000002</v>
      </c>
      <c r="I33" s="76">
        <v>2.25</v>
      </c>
      <c r="J33" s="76">
        <v>2.25</v>
      </c>
      <c r="K33" s="77">
        <v>0</v>
      </c>
      <c r="L33" s="78">
        <v>3</v>
      </c>
      <c r="M33" s="79">
        <v>97000</v>
      </c>
      <c r="N33" s="79">
        <v>218250</v>
      </c>
    </row>
    <row r="34" spans="1:14" ht="15" customHeight="1">
      <c r="A34" s="57"/>
      <c r="B34" s="172" t="s">
        <v>88</v>
      </c>
      <c r="C34" s="173"/>
      <c r="D34" s="169"/>
      <c r="E34" s="170"/>
      <c r="F34" s="170"/>
      <c r="G34" s="170"/>
      <c r="H34" s="170"/>
      <c r="I34" s="170"/>
      <c r="J34" s="170"/>
      <c r="K34" s="171"/>
      <c r="L34" s="64">
        <f>SUM(L25:L33)</f>
        <v>128</v>
      </c>
      <c r="M34" s="64">
        <f>SUM(M25:M33)</f>
        <v>11356911</v>
      </c>
      <c r="N34" s="64">
        <f>SUM(N25:N33)</f>
        <v>58073335.289999992</v>
      </c>
    </row>
    <row r="35" spans="1:14" ht="15" customHeight="1">
      <c r="A35" s="57"/>
      <c r="B35" s="163" t="s">
        <v>31</v>
      </c>
      <c r="C35" s="164"/>
      <c r="D35" s="164"/>
      <c r="E35" s="164"/>
      <c r="F35" s="164"/>
      <c r="G35" s="164"/>
      <c r="H35" s="164"/>
      <c r="I35" s="164"/>
      <c r="J35" s="164"/>
      <c r="K35" s="164"/>
      <c r="L35" s="164"/>
      <c r="M35" s="164"/>
      <c r="N35" s="165"/>
    </row>
    <row r="36" spans="1:14" ht="15" customHeight="1">
      <c r="A36" s="57"/>
      <c r="B36" s="46" t="s">
        <v>269</v>
      </c>
      <c r="C36" s="58" t="s">
        <v>270</v>
      </c>
      <c r="D36" s="93">
        <v>12.29</v>
      </c>
      <c r="E36" s="93">
        <v>12.3</v>
      </c>
      <c r="F36" s="93">
        <v>12.25</v>
      </c>
      <c r="G36" s="93">
        <v>12.25</v>
      </c>
      <c r="H36" s="93">
        <v>12.2</v>
      </c>
      <c r="I36" s="93">
        <v>12.25</v>
      </c>
      <c r="J36" s="93">
        <v>12.2</v>
      </c>
      <c r="K36" s="94">
        <v>0.41</v>
      </c>
      <c r="L36" s="91">
        <v>10</v>
      </c>
      <c r="M36" s="92">
        <v>2120161</v>
      </c>
      <c r="N36" s="92">
        <v>25972419.09</v>
      </c>
    </row>
    <row r="37" spans="1:14" ht="15" customHeight="1">
      <c r="A37" s="57"/>
      <c r="B37" s="46" t="s">
        <v>148</v>
      </c>
      <c r="C37" s="58" t="s">
        <v>149</v>
      </c>
      <c r="D37" s="93">
        <v>108</v>
      </c>
      <c r="E37" s="93">
        <v>108</v>
      </c>
      <c r="F37" s="93">
        <v>108</v>
      </c>
      <c r="G37" s="93">
        <v>108</v>
      </c>
      <c r="H37" s="93">
        <v>108</v>
      </c>
      <c r="I37" s="93">
        <v>108</v>
      </c>
      <c r="J37" s="93">
        <v>108</v>
      </c>
      <c r="K37" s="94">
        <v>0</v>
      </c>
      <c r="L37" s="91">
        <v>1</v>
      </c>
      <c r="M37" s="92">
        <v>261</v>
      </c>
      <c r="N37" s="92">
        <v>28188</v>
      </c>
    </row>
    <row r="38" spans="1:14" ht="15" customHeight="1">
      <c r="A38" s="57"/>
      <c r="B38" s="46" t="s">
        <v>199</v>
      </c>
      <c r="C38" s="58" t="s">
        <v>200</v>
      </c>
      <c r="D38" s="93">
        <v>13.6</v>
      </c>
      <c r="E38" s="93">
        <v>15.6</v>
      </c>
      <c r="F38" s="93">
        <v>13.55</v>
      </c>
      <c r="G38" s="93">
        <v>13.97</v>
      </c>
      <c r="H38" s="93">
        <v>13</v>
      </c>
      <c r="I38" s="93">
        <v>13.55</v>
      </c>
      <c r="J38" s="93">
        <v>13</v>
      </c>
      <c r="K38" s="94">
        <v>4.2300000000000004</v>
      </c>
      <c r="L38" s="91">
        <v>6</v>
      </c>
      <c r="M38" s="92">
        <v>11938</v>
      </c>
      <c r="N38" s="92">
        <v>166760.34</v>
      </c>
    </row>
    <row r="39" spans="1:14" ht="15" customHeight="1">
      <c r="A39" s="57"/>
      <c r="B39" s="172" t="s">
        <v>89</v>
      </c>
      <c r="C39" s="173"/>
      <c r="D39" s="169"/>
      <c r="E39" s="170"/>
      <c r="F39" s="170"/>
      <c r="G39" s="170"/>
      <c r="H39" s="170"/>
      <c r="I39" s="170"/>
      <c r="J39" s="170"/>
      <c r="K39" s="171"/>
      <c r="L39" s="63">
        <f>SUM(L36:L38)</f>
        <v>17</v>
      </c>
      <c r="M39" s="60">
        <f>SUM(M36:M38)</f>
        <v>2132360</v>
      </c>
      <c r="N39" s="60">
        <f>SUM(N36:N38)</f>
        <v>26167367.43</v>
      </c>
    </row>
    <row r="40" spans="1:14" ht="15" customHeight="1">
      <c r="A40" s="57"/>
      <c r="B40" s="163" t="s">
        <v>83</v>
      </c>
      <c r="C40" s="164"/>
      <c r="D40" s="164"/>
      <c r="E40" s="164"/>
      <c r="F40" s="164"/>
      <c r="G40" s="164"/>
      <c r="H40" s="164"/>
      <c r="I40" s="164"/>
      <c r="J40" s="164"/>
      <c r="K40" s="164"/>
      <c r="L40" s="164"/>
      <c r="M40" s="164"/>
      <c r="N40" s="165"/>
    </row>
    <row r="41" spans="1:14" ht="15" customHeight="1">
      <c r="A41" s="57"/>
      <c r="B41" s="46" t="s">
        <v>289</v>
      </c>
      <c r="C41" s="58" t="s">
        <v>290</v>
      </c>
      <c r="D41" s="93">
        <v>4.7</v>
      </c>
      <c r="E41" s="93">
        <v>4.7</v>
      </c>
      <c r="F41" s="93">
        <v>4.7</v>
      </c>
      <c r="G41" s="93">
        <v>4.7</v>
      </c>
      <c r="H41" s="93">
        <v>4.7</v>
      </c>
      <c r="I41" s="93">
        <v>4.7</v>
      </c>
      <c r="J41" s="93">
        <v>4.7</v>
      </c>
      <c r="K41" s="94">
        <v>0</v>
      </c>
      <c r="L41" s="91">
        <v>6</v>
      </c>
      <c r="M41" s="92">
        <v>438539</v>
      </c>
      <c r="N41" s="92">
        <v>2061133.3</v>
      </c>
    </row>
    <row r="42" spans="1:14" ht="15" customHeight="1">
      <c r="A42" s="57"/>
      <c r="B42" s="46" t="s">
        <v>187</v>
      </c>
      <c r="C42" s="58" t="s">
        <v>188</v>
      </c>
      <c r="D42" s="93">
        <v>5.69</v>
      </c>
      <c r="E42" s="93">
        <v>5.69</v>
      </c>
      <c r="F42" s="93">
        <v>5.69</v>
      </c>
      <c r="G42" s="93">
        <v>5.69</v>
      </c>
      <c r="H42" s="93">
        <v>5.99</v>
      </c>
      <c r="I42" s="93">
        <v>5.69</v>
      </c>
      <c r="J42" s="93">
        <v>5.99</v>
      </c>
      <c r="K42" s="94">
        <v>-5.01</v>
      </c>
      <c r="L42" s="91">
        <v>3</v>
      </c>
      <c r="M42" s="92">
        <v>8397</v>
      </c>
      <c r="N42" s="92">
        <v>47778.93</v>
      </c>
    </row>
    <row r="43" spans="1:14" ht="12.95" customHeight="1">
      <c r="A43" s="57"/>
      <c r="B43" s="172" t="s">
        <v>233</v>
      </c>
      <c r="C43" s="173"/>
      <c r="D43" s="169"/>
      <c r="E43" s="170"/>
      <c r="F43" s="170"/>
      <c r="G43" s="170"/>
      <c r="H43" s="170"/>
      <c r="I43" s="170"/>
      <c r="J43" s="170"/>
      <c r="K43" s="171"/>
      <c r="L43" s="115">
        <f>SUM(L41:L42)</f>
        <v>9</v>
      </c>
      <c r="M43" s="115">
        <f>SUM(M41:M42)</f>
        <v>446936</v>
      </c>
      <c r="N43" s="79">
        <f>SUM(N41:N42)</f>
        <v>2108912.23</v>
      </c>
    </row>
    <row r="44" spans="1:14" s="51" customFormat="1" ht="12.95" customHeight="1">
      <c r="B44" s="65" t="s">
        <v>32</v>
      </c>
      <c r="C44" s="174"/>
      <c r="D44" s="175"/>
      <c r="E44" s="175"/>
      <c r="F44" s="175"/>
      <c r="G44" s="175"/>
      <c r="H44" s="175"/>
      <c r="I44" s="175"/>
      <c r="J44" s="175"/>
      <c r="K44" s="176"/>
      <c r="L44" s="66">
        <f>L39+L34+L23+L19+L15+L43</f>
        <v>900</v>
      </c>
      <c r="M44" s="66">
        <f t="shared" ref="M44:N44" si="0">M39+M34+M23+M19+M15+M43</f>
        <v>483325447</v>
      </c>
      <c r="N44" s="66">
        <f t="shared" si="0"/>
        <v>1026952399.92</v>
      </c>
    </row>
    <row r="45" spans="1:14" s="51" customFormat="1" ht="37.5" customHeight="1">
      <c r="A45" s="50"/>
      <c r="B45" s="166" t="s">
        <v>331</v>
      </c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8"/>
    </row>
    <row r="46" spans="1:14" s="51" customFormat="1" ht="48" customHeight="1">
      <c r="B46" s="52" t="s">
        <v>15</v>
      </c>
      <c r="C46" s="53" t="s">
        <v>20</v>
      </c>
      <c r="D46" s="53" t="s">
        <v>21</v>
      </c>
      <c r="E46" s="53" t="s">
        <v>22</v>
      </c>
      <c r="F46" s="53" t="s">
        <v>23</v>
      </c>
      <c r="G46" s="53" t="s">
        <v>24</v>
      </c>
      <c r="H46" s="53" t="s">
        <v>25</v>
      </c>
      <c r="I46" s="53" t="s">
        <v>19</v>
      </c>
      <c r="J46" s="53" t="s">
        <v>26</v>
      </c>
      <c r="K46" s="54" t="s">
        <v>27</v>
      </c>
      <c r="L46" s="55" t="s">
        <v>28</v>
      </c>
      <c r="M46" s="55" t="s">
        <v>18</v>
      </c>
      <c r="N46" s="56" t="s">
        <v>7</v>
      </c>
    </row>
    <row r="47" spans="1:14" ht="12.95" customHeight="1">
      <c r="A47" s="57"/>
      <c r="B47" s="163" t="s">
        <v>29</v>
      </c>
      <c r="C47" s="164"/>
      <c r="D47" s="164"/>
      <c r="E47" s="164"/>
      <c r="F47" s="164"/>
      <c r="G47" s="164"/>
      <c r="H47" s="164"/>
      <c r="I47" s="164"/>
      <c r="J47" s="164"/>
      <c r="K47" s="164"/>
      <c r="L47" s="164"/>
      <c r="M47" s="164"/>
      <c r="N47" s="165"/>
    </row>
    <row r="48" spans="1:14" ht="12.95" customHeight="1">
      <c r="A48" s="57"/>
      <c r="B48" s="99" t="s">
        <v>293</v>
      </c>
      <c r="C48" s="100" t="s">
        <v>294</v>
      </c>
      <c r="D48" s="93">
        <v>0.13</v>
      </c>
      <c r="E48" s="93">
        <v>0.16</v>
      </c>
      <c r="F48" s="93">
        <v>0.12</v>
      </c>
      <c r="G48" s="93">
        <v>0.13</v>
      </c>
      <c r="H48" s="93">
        <v>0.14000000000000001</v>
      </c>
      <c r="I48" s="93">
        <v>0.12</v>
      </c>
      <c r="J48" s="93">
        <v>0.13</v>
      </c>
      <c r="K48" s="94">
        <v>-7.69</v>
      </c>
      <c r="L48" s="91">
        <v>18</v>
      </c>
      <c r="M48" s="92">
        <v>1225000</v>
      </c>
      <c r="N48" s="92">
        <v>160583.32999999999</v>
      </c>
    </row>
    <row r="49" spans="1:14" ht="12.95" customHeight="1">
      <c r="A49" s="57"/>
      <c r="B49" s="99" t="s">
        <v>272</v>
      </c>
      <c r="C49" s="100" t="s">
        <v>273</v>
      </c>
      <c r="D49" s="93">
        <v>0.5</v>
      </c>
      <c r="E49" s="93">
        <v>0.5</v>
      </c>
      <c r="F49" s="93">
        <v>0.5</v>
      </c>
      <c r="G49" s="93">
        <v>0.5</v>
      </c>
      <c r="H49" s="93">
        <v>0.51</v>
      </c>
      <c r="I49" s="93">
        <v>0.5</v>
      </c>
      <c r="J49" s="93">
        <v>0.51</v>
      </c>
      <c r="K49" s="94">
        <v>-1.96</v>
      </c>
      <c r="L49" s="91">
        <v>40</v>
      </c>
      <c r="M49" s="92">
        <v>12000000</v>
      </c>
      <c r="N49" s="92">
        <v>6000000</v>
      </c>
    </row>
    <row r="50" spans="1:14" ht="12.95" customHeight="1">
      <c r="A50" s="57"/>
      <c r="B50" s="172" t="s">
        <v>86</v>
      </c>
      <c r="C50" s="173"/>
      <c r="D50" s="169"/>
      <c r="E50" s="170"/>
      <c r="F50" s="170"/>
      <c r="G50" s="170"/>
      <c r="H50" s="170"/>
      <c r="I50" s="170"/>
      <c r="J50" s="170"/>
      <c r="K50" s="171"/>
      <c r="L50" s="59">
        <f>SUM(L48:L49)</f>
        <v>58</v>
      </c>
      <c r="M50" s="59">
        <f>SUM(M48:M49)</f>
        <v>13225000</v>
      </c>
      <c r="N50" s="60">
        <f>SUM(N48:N49)</f>
        <v>6160583.3300000001</v>
      </c>
    </row>
    <row r="51" spans="1:14" ht="12.95" customHeight="1">
      <c r="A51" s="57"/>
      <c r="B51" s="163" t="s">
        <v>81</v>
      </c>
      <c r="C51" s="164"/>
      <c r="D51" s="164"/>
      <c r="E51" s="164"/>
      <c r="F51" s="164"/>
      <c r="G51" s="164"/>
      <c r="H51" s="164"/>
      <c r="I51" s="164"/>
      <c r="J51" s="164"/>
      <c r="K51" s="164"/>
      <c r="L51" s="164"/>
      <c r="M51" s="164"/>
      <c r="N51" s="165"/>
    </row>
    <row r="52" spans="1:14" ht="12.95" customHeight="1">
      <c r="A52" s="57"/>
      <c r="B52" s="99" t="s">
        <v>33</v>
      </c>
      <c r="C52" s="100" t="s">
        <v>34</v>
      </c>
      <c r="D52" s="93">
        <v>1.66</v>
      </c>
      <c r="E52" s="93">
        <v>1.66</v>
      </c>
      <c r="F52" s="93">
        <v>1.66</v>
      </c>
      <c r="G52" s="93">
        <v>1.66</v>
      </c>
      <c r="H52" s="93">
        <v>1.66</v>
      </c>
      <c r="I52" s="93">
        <v>1.66</v>
      </c>
      <c r="J52" s="93">
        <v>1.66</v>
      </c>
      <c r="K52" s="94">
        <v>0</v>
      </c>
      <c r="L52" s="91">
        <v>1</v>
      </c>
      <c r="M52" s="92">
        <v>5000</v>
      </c>
      <c r="N52" s="92">
        <v>8300</v>
      </c>
    </row>
    <row r="53" spans="1:14" ht="12.95" customHeight="1">
      <c r="A53" s="57"/>
      <c r="B53" s="172" t="s">
        <v>87</v>
      </c>
      <c r="C53" s="173"/>
      <c r="D53" s="169"/>
      <c r="E53" s="170"/>
      <c r="F53" s="170"/>
      <c r="G53" s="170"/>
      <c r="H53" s="170"/>
      <c r="I53" s="170"/>
      <c r="J53" s="170"/>
      <c r="K53" s="171"/>
      <c r="L53" s="64">
        <f>L52</f>
        <v>1</v>
      </c>
      <c r="M53" s="64">
        <f t="shared" ref="M53" si="1">M52</f>
        <v>5000</v>
      </c>
      <c r="N53" s="64">
        <f t="shared" ref="N53" si="2">N52</f>
        <v>8300</v>
      </c>
    </row>
    <row r="54" spans="1:14" ht="12.95" customHeight="1">
      <c r="A54" s="57"/>
      <c r="B54" s="163" t="s">
        <v>91</v>
      </c>
      <c r="C54" s="164"/>
      <c r="D54" s="164"/>
      <c r="E54" s="164"/>
      <c r="F54" s="164"/>
      <c r="G54" s="164"/>
      <c r="H54" s="164"/>
      <c r="I54" s="164"/>
      <c r="J54" s="164"/>
      <c r="K54" s="164"/>
      <c r="L54" s="164"/>
      <c r="M54" s="164"/>
      <c r="N54" s="165"/>
    </row>
    <row r="55" spans="1:14" ht="12.95" customHeight="1">
      <c r="A55" s="57"/>
      <c r="B55" s="99" t="s">
        <v>295</v>
      </c>
      <c r="C55" s="100" t="s">
        <v>296</v>
      </c>
      <c r="D55" s="93">
        <v>5</v>
      </c>
      <c r="E55" s="93">
        <v>5</v>
      </c>
      <c r="F55" s="93">
        <v>5</v>
      </c>
      <c r="G55" s="93">
        <v>5</v>
      </c>
      <c r="H55" s="93">
        <v>5</v>
      </c>
      <c r="I55" s="76">
        <v>5</v>
      </c>
      <c r="J55" s="76">
        <v>5</v>
      </c>
      <c r="K55" s="77">
        <v>0</v>
      </c>
      <c r="L55" s="78">
        <v>2</v>
      </c>
      <c r="M55" s="79">
        <v>8988</v>
      </c>
      <c r="N55" s="79">
        <v>44940</v>
      </c>
    </row>
    <row r="56" spans="1:14" ht="12.95" customHeight="1">
      <c r="A56" s="57"/>
      <c r="B56" s="172" t="s">
        <v>282</v>
      </c>
      <c r="C56" s="173"/>
      <c r="D56" s="169"/>
      <c r="E56" s="170"/>
      <c r="F56" s="170"/>
      <c r="G56" s="170"/>
      <c r="H56" s="170"/>
      <c r="I56" s="170"/>
      <c r="J56" s="170"/>
      <c r="K56" s="171"/>
      <c r="L56" s="64">
        <f>SUM(L54:L55)</f>
        <v>2</v>
      </c>
      <c r="M56" s="64">
        <f>SUM(M54:M55)</f>
        <v>8988</v>
      </c>
      <c r="N56" s="64">
        <f>SUM(N54:N55)</f>
        <v>44940</v>
      </c>
    </row>
    <row r="57" spans="1:14" ht="12.95" customHeight="1">
      <c r="A57" s="57"/>
      <c r="B57" s="163" t="s">
        <v>82</v>
      </c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4"/>
      <c r="N57" s="165"/>
    </row>
    <row r="58" spans="1:14" ht="12.95" customHeight="1">
      <c r="A58" s="57"/>
      <c r="B58" s="46" t="s">
        <v>35</v>
      </c>
      <c r="C58" s="58" t="s">
        <v>36</v>
      </c>
      <c r="D58" s="93">
        <v>2.82</v>
      </c>
      <c r="E58" s="93">
        <v>2.85</v>
      </c>
      <c r="F58" s="93">
        <v>2.81</v>
      </c>
      <c r="G58" s="93">
        <v>2.83</v>
      </c>
      <c r="H58" s="93">
        <v>2.82</v>
      </c>
      <c r="I58" s="93">
        <v>2.85</v>
      </c>
      <c r="J58" s="93">
        <v>2.81</v>
      </c>
      <c r="K58" s="94">
        <v>1.42</v>
      </c>
      <c r="L58" s="91">
        <v>13</v>
      </c>
      <c r="M58" s="92">
        <v>1599024</v>
      </c>
      <c r="N58" s="92">
        <v>4530231.2</v>
      </c>
    </row>
    <row r="59" spans="1:14" ht="12.95" customHeight="1">
      <c r="A59" s="57"/>
      <c r="B59" s="172" t="s">
        <v>88</v>
      </c>
      <c r="C59" s="173"/>
      <c r="D59" s="169"/>
      <c r="E59" s="170"/>
      <c r="F59" s="170"/>
      <c r="G59" s="170"/>
      <c r="H59" s="170"/>
      <c r="I59" s="170"/>
      <c r="J59" s="170"/>
      <c r="K59" s="171"/>
      <c r="L59" s="64">
        <f>L58</f>
        <v>13</v>
      </c>
      <c r="M59" s="64">
        <f t="shared" ref="M59:N59" si="3">M58</f>
        <v>1599024</v>
      </c>
      <c r="N59" s="64">
        <f t="shared" si="3"/>
        <v>4530231.2</v>
      </c>
    </row>
    <row r="60" spans="1:14" ht="12.95" customHeight="1">
      <c r="A60" s="57"/>
      <c r="B60" s="163" t="s">
        <v>31</v>
      </c>
      <c r="C60" s="164"/>
      <c r="D60" s="164"/>
      <c r="E60" s="164"/>
      <c r="F60" s="164"/>
      <c r="G60" s="164"/>
      <c r="H60" s="164"/>
      <c r="I60" s="164"/>
      <c r="J60" s="164"/>
      <c r="K60" s="164"/>
      <c r="L60" s="164"/>
      <c r="M60" s="164"/>
      <c r="N60" s="165"/>
    </row>
    <row r="61" spans="1:14" ht="12.95" customHeight="1">
      <c r="A61" s="57"/>
      <c r="B61" s="46" t="s">
        <v>201</v>
      </c>
      <c r="C61" s="58" t="s">
        <v>202</v>
      </c>
      <c r="D61" s="93">
        <v>25.99</v>
      </c>
      <c r="E61" s="93">
        <v>25.99</v>
      </c>
      <c r="F61" s="93">
        <v>25.99</v>
      </c>
      <c r="G61" s="93">
        <v>25.99</v>
      </c>
      <c r="H61" s="76">
        <v>25.99</v>
      </c>
      <c r="I61" s="93">
        <v>25.99</v>
      </c>
      <c r="J61" s="93">
        <v>25.99</v>
      </c>
      <c r="K61" s="94">
        <v>0</v>
      </c>
      <c r="L61" s="91">
        <v>1</v>
      </c>
      <c r="M61" s="92">
        <v>1000</v>
      </c>
      <c r="N61" s="92">
        <v>25990</v>
      </c>
    </row>
    <row r="62" spans="1:14" ht="12.95" customHeight="1">
      <c r="A62" s="57"/>
      <c r="B62" s="172" t="s">
        <v>89</v>
      </c>
      <c r="C62" s="173"/>
      <c r="D62" s="169"/>
      <c r="E62" s="170"/>
      <c r="F62" s="170"/>
      <c r="G62" s="170"/>
      <c r="H62" s="170"/>
      <c r="I62" s="170"/>
      <c r="J62" s="170"/>
      <c r="K62" s="171"/>
      <c r="L62" s="63">
        <f>SUM(L60:L61)</f>
        <v>1</v>
      </c>
      <c r="M62" s="60">
        <f>SUM(M60:M61)</f>
        <v>1000</v>
      </c>
      <c r="N62" s="60">
        <f>SUM(N60:N61)</f>
        <v>25990</v>
      </c>
    </row>
    <row r="63" spans="1:14" s="51" customFormat="1" ht="12.95" customHeight="1">
      <c r="B63" s="65" t="s">
        <v>113</v>
      </c>
      <c r="C63" s="174"/>
      <c r="D63" s="175"/>
      <c r="E63" s="175"/>
      <c r="F63" s="175"/>
      <c r="G63" s="175"/>
      <c r="H63" s="175"/>
      <c r="I63" s="175"/>
      <c r="J63" s="175"/>
      <c r="K63" s="176"/>
      <c r="L63" s="66">
        <f>L59+L56+L50+L53+L62</f>
        <v>75</v>
      </c>
      <c r="M63" s="66">
        <f t="shared" ref="M63:N63" si="4">M59+M56+M50+M53+M62</f>
        <v>14839012</v>
      </c>
      <c r="N63" s="66">
        <f t="shared" si="4"/>
        <v>10770044.530000001</v>
      </c>
    </row>
    <row r="64" spans="1:14" s="51" customFormat="1" ht="28.5" customHeight="1">
      <c r="A64" s="50"/>
      <c r="B64" s="166" t="s">
        <v>332</v>
      </c>
      <c r="C64" s="167"/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8"/>
    </row>
    <row r="65" spans="1:14" s="51" customFormat="1" ht="44.25" customHeight="1">
      <c r="B65" s="52" t="s">
        <v>15</v>
      </c>
      <c r="C65" s="53" t="s">
        <v>20</v>
      </c>
      <c r="D65" s="53" t="s">
        <v>21</v>
      </c>
      <c r="E65" s="53" t="s">
        <v>22</v>
      </c>
      <c r="F65" s="53" t="s">
        <v>23</v>
      </c>
      <c r="G65" s="53" t="s">
        <v>24</v>
      </c>
      <c r="H65" s="53" t="s">
        <v>25</v>
      </c>
      <c r="I65" s="53" t="s">
        <v>19</v>
      </c>
      <c r="J65" s="53" t="s">
        <v>26</v>
      </c>
      <c r="K65" s="54" t="s">
        <v>27</v>
      </c>
      <c r="L65" s="55" t="s">
        <v>28</v>
      </c>
      <c r="M65" s="55" t="s">
        <v>18</v>
      </c>
      <c r="N65" s="56" t="s">
        <v>7</v>
      </c>
    </row>
    <row r="66" spans="1:14" ht="12.95" customHeight="1">
      <c r="A66" s="57"/>
      <c r="B66" s="163" t="s">
        <v>29</v>
      </c>
      <c r="C66" s="164"/>
      <c r="D66" s="164"/>
      <c r="E66" s="164"/>
      <c r="F66" s="164"/>
      <c r="G66" s="164"/>
      <c r="H66" s="164"/>
      <c r="I66" s="164"/>
      <c r="J66" s="164"/>
      <c r="K66" s="164"/>
      <c r="L66" s="164"/>
      <c r="M66" s="164"/>
      <c r="N66" s="165"/>
    </row>
    <row r="67" spans="1:14" ht="12.95" customHeight="1">
      <c r="A67" s="57"/>
      <c r="B67" s="99" t="s">
        <v>303</v>
      </c>
      <c r="C67" s="100" t="s">
        <v>304</v>
      </c>
      <c r="D67" s="93">
        <v>0.21</v>
      </c>
      <c r="E67" s="93">
        <v>0.22</v>
      </c>
      <c r="F67" s="93">
        <v>0.21</v>
      </c>
      <c r="G67" s="93">
        <v>0.21</v>
      </c>
      <c r="H67" s="93">
        <v>0.21</v>
      </c>
      <c r="I67" s="93">
        <v>0.22</v>
      </c>
      <c r="J67" s="93">
        <v>0.21</v>
      </c>
      <c r="K67" s="94">
        <v>4.76</v>
      </c>
      <c r="L67" s="91">
        <v>14</v>
      </c>
      <c r="M67" s="92">
        <v>60209004</v>
      </c>
      <c r="N67" s="92">
        <v>12645116.550000001</v>
      </c>
    </row>
    <row r="68" spans="1:14" ht="12.95" customHeight="1">
      <c r="A68" s="57"/>
      <c r="B68" s="172" t="s">
        <v>86</v>
      </c>
      <c r="C68" s="173"/>
      <c r="D68" s="169"/>
      <c r="E68" s="170"/>
      <c r="F68" s="170"/>
      <c r="G68" s="170"/>
      <c r="H68" s="170"/>
      <c r="I68" s="170"/>
      <c r="J68" s="170"/>
      <c r="K68" s="171"/>
      <c r="L68" s="59">
        <f>SUM(L67:L67)</f>
        <v>14</v>
      </c>
      <c r="M68" s="59">
        <f>SUM(M67:M67)</f>
        <v>60209004</v>
      </c>
      <c r="N68" s="60">
        <f>SUM(N67:N67)</f>
        <v>12645116.550000001</v>
      </c>
    </row>
    <row r="69" spans="1:14" ht="12.95" customHeight="1">
      <c r="A69" s="57"/>
      <c r="B69" s="163" t="s">
        <v>81</v>
      </c>
      <c r="C69" s="164"/>
      <c r="D69" s="164"/>
      <c r="E69" s="164"/>
      <c r="F69" s="164"/>
      <c r="G69" s="164"/>
      <c r="H69" s="164"/>
      <c r="I69" s="164"/>
      <c r="J69" s="164"/>
      <c r="K69" s="164"/>
      <c r="L69" s="164"/>
      <c r="M69" s="164"/>
      <c r="N69" s="165"/>
    </row>
    <row r="70" spans="1:14" ht="12.95" customHeight="1">
      <c r="A70" s="57"/>
      <c r="B70" s="99" t="s">
        <v>84</v>
      </c>
      <c r="C70" s="100" t="s">
        <v>42</v>
      </c>
      <c r="D70" s="93">
        <v>1.38</v>
      </c>
      <c r="E70" s="93">
        <v>1.38</v>
      </c>
      <c r="F70" s="93">
        <v>1.35</v>
      </c>
      <c r="G70" s="93">
        <v>1.37</v>
      </c>
      <c r="H70" s="93">
        <v>1.37</v>
      </c>
      <c r="I70" s="93">
        <v>1.35</v>
      </c>
      <c r="J70" s="93">
        <v>1.37</v>
      </c>
      <c r="K70" s="94">
        <v>-1.46</v>
      </c>
      <c r="L70" s="91">
        <v>4</v>
      </c>
      <c r="M70" s="92">
        <v>19320</v>
      </c>
      <c r="N70" s="92">
        <v>26470.22</v>
      </c>
    </row>
    <row r="71" spans="1:14" ht="15" customHeight="1">
      <c r="A71" s="57"/>
      <c r="B71" s="172" t="s">
        <v>87</v>
      </c>
      <c r="C71" s="173"/>
      <c r="D71" s="169"/>
      <c r="E71" s="170"/>
      <c r="F71" s="170"/>
      <c r="G71" s="170"/>
      <c r="H71" s="170"/>
      <c r="I71" s="170"/>
      <c r="J71" s="170"/>
      <c r="K71" s="171"/>
      <c r="L71" s="64">
        <f>L70</f>
        <v>4</v>
      </c>
      <c r="M71" s="64">
        <f t="shared" ref="M71:N71" si="5">M70</f>
        <v>19320</v>
      </c>
      <c r="N71" s="64">
        <f t="shared" si="5"/>
        <v>26470.22</v>
      </c>
    </row>
    <row r="72" spans="1:14" ht="12.95" customHeight="1">
      <c r="A72" s="57"/>
      <c r="B72" s="163" t="s">
        <v>82</v>
      </c>
      <c r="C72" s="177"/>
      <c r="D72" s="177"/>
      <c r="E72" s="177"/>
      <c r="F72" s="177"/>
      <c r="G72" s="177"/>
      <c r="H72" s="177"/>
      <c r="I72" s="177"/>
      <c r="J72" s="177"/>
      <c r="K72" s="177"/>
      <c r="L72" s="177"/>
      <c r="M72" s="177"/>
      <c r="N72" s="165"/>
    </row>
    <row r="73" spans="1:14" ht="12.95" customHeight="1">
      <c r="A73" s="57"/>
      <c r="B73" s="87" t="s">
        <v>210</v>
      </c>
      <c r="C73" s="88" t="s">
        <v>209</v>
      </c>
      <c r="D73" s="93">
        <v>1.8</v>
      </c>
      <c r="E73" s="93">
        <v>1.8</v>
      </c>
      <c r="F73" s="93">
        <v>1.8</v>
      </c>
      <c r="G73" s="93">
        <v>1.8</v>
      </c>
      <c r="H73" s="93">
        <v>1.8</v>
      </c>
      <c r="I73" s="93">
        <v>1.8</v>
      </c>
      <c r="J73" s="93">
        <v>1.8</v>
      </c>
      <c r="K73" s="94">
        <v>0</v>
      </c>
      <c r="L73" s="91">
        <v>1</v>
      </c>
      <c r="M73" s="92">
        <v>5522</v>
      </c>
      <c r="N73" s="92">
        <v>9939.6</v>
      </c>
    </row>
    <row r="74" spans="1:14" ht="12.95" customHeight="1">
      <c r="A74" s="57"/>
      <c r="B74" s="87" t="s">
        <v>142</v>
      </c>
      <c r="C74" s="88" t="s">
        <v>143</v>
      </c>
      <c r="D74" s="93">
        <v>1.83</v>
      </c>
      <c r="E74" s="93">
        <v>1.83</v>
      </c>
      <c r="F74" s="93">
        <v>1.83</v>
      </c>
      <c r="G74" s="93">
        <v>1.83</v>
      </c>
      <c r="H74" s="93">
        <v>1.82</v>
      </c>
      <c r="I74" s="93">
        <v>1.83</v>
      </c>
      <c r="J74" s="93">
        <v>1.82</v>
      </c>
      <c r="K74" s="94">
        <v>0.55000000000000004</v>
      </c>
      <c r="L74" s="91">
        <v>1</v>
      </c>
      <c r="M74" s="92">
        <v>237500</v>
      </c>
      <c r="N74" s="92">
        <v>434625</v>
      </c>
    </row>
    <row r="75" spans="1:14" ht="12.95" customHeight="1">
      <c r="A75" s="57"/>
      <c r="B75" s="87" t="s">
        <v>38</v>
      </c>
      <c r="C75" s="88" t="s">
        <v>39</v>
      </c>
      <c r="D75" s="93">
        <v>1.27</v>
      </c>
      <c r="E75" s="93">
        <v>1.27</v>
      </c>
      <c r="F75" s="93">
        <v>1.27</v>
      </c>
      <c r="G75" s="93">
        <v>1.27</v>
      </c>
      <c r="H75" s="93">
        <v>1.27</v>
      </c>
      <c r="I75" s="93">
        <v>1.27</v>
      </c>
      <c r="J75" s="93">
        <v>1.27</v>
      </c>
      <c r="K75" s="94">
        <v>0</v>
      </c>
      <c r="L75" s="91">
        <v>1</v>
      </c>
      <c r="M75" s="92">
        <v>1000000</v>
      </c>
      <c r="N75" s="92">
        <v>1270000</v>
      </c>
    </row>
    <row r="76" spans="1:14" ht="12.95" customHeight="1">
      <c r="A76" s="57"/>
      <c r="B76" s="172" t="s">
        <v>88</v>
      </c>
      <c r="C76" s="173"/>
      <c r="D76" s="169"/>
      <c r="E76" s="170"/>
      <c r="F76" s="170"/>
      <c r="G76" s="170"/>
      <c r="H76" s="170"/>
      <c r="I76" s="170"/>
      <c r="J76" s="170"/>
      <c r="K76" s="171"/>
      <c r="L76" s="64">
        <f>SUM(L73:L75)</f>
        <v>3</v>
      </c>
      <c r="M76" s="64">
        <f>SUM(M73:M75)</f>
        <v>1243022</v>
      </c>
      <c r="N76" s="64">
        <f>SUM(N73:N75)</f>
        <v>1714564.6</v>
      </c>
    </row>
    <row r="77" spans="1:14" ht="12.95" customHeight="1">
      <c r="A77" s="57"/>
      <c r="B77" s="163" t="s">
        <v>31</v>
      </c>
      <c r="C77" s="164"/>
      <c r="D77" s="164"/>
      <c r="E77" s="164"/>
      <c r="F77" s="164"/>
      <c r="G77" s="164"/>
      <c r="H77" s="164"/>
      <c r="I77" s="164"/>
      <c r="J77" s="164"/>
      <c r="K77" s="164"/>
      <c r="L77" s="164"/>
      <c r="M77" s="164"/>
      <c r="N77" s="165"/>
    </row>
    <row r="78" spans="1:14" ht="12.95" customHeight="1">
      <c r="A78" s="57"/>
      <c r="B78" s="87" t="s">
        <v>313</v>
      </c>
      <c r="C78" s="88" t="s">
        <v>314</v>
      </c>
      <c r="D78" s="93">
        <v>9.5299999999999994</v>
      </c>
      <c r="E78" s="93">
        <v>9.5299999999999994</v>
      </c>
      <c r="F78" s="93">
        <v>9.25</v>
      </c>
      <c r="G78" s="93">
        <v>9.3800000000000008</v>
      </c>
      <c r="H78" s="93">
        <v>9.42</v>
      </c>
      <c r="I78" s="93">
        <v>9.42</v>
      </c>
      <c r="J78" s="93">
        <v>9.5399999999999991</v>
      </c>
      <c r="K78" s="94">
        <v>-1.26</v>
      </c>
      <c r="L78" s="91">
        <v>16</v>
      </c>
      <c r="M78" s="92">
        <v>1267414</v>
      </c>
      <c r="N78" s="92">
        <v>11883310.98</v>
      </c>
    </row>
    <row r="79" spans="1:14" ht="12.95" customHeight="1">
      <c r="A79" s="57"/>
      <c r="B79" s="87" t="s">
        <v>154</v>
      </c>
      <c r="C79" s="88" t="s">
        <v>155</v>
      </c>
      <c r="D79" s="93">
        <v>21.5</v>
      </c>
      <c r="E79" s="93">
        <v>21.5</v>
      </c>
      <c r="F79" s="93">
        <v>21</v>
      </c>
      <c r="G79" s="93">
        <v>21.06</v>
      </c>
      <c r="H79" s="93">
        <v>21.84</v>
      </c>
      <c r="I79" s="93">
        <v>21</v>
      </c>
      <c r="J79" s="93">
        <v>21.85</v>
      </c>
      <c r="K79" s="94">
        <v>-3.89</v>
      </c>
      <c r="L79" s="91">
        <v>18</v>
      </c>
      <c r="M79" s="92">
        <v>867011</v>
      </c>
      <c r="N79" s="92">
        <v>18257431</v>
      </c>
    </row>
    <row r="80" spans="1:14" ht="12.95" customHeight="1">
      <c r="A80" s="57"/>
      <c r="B80" s="87" t="s">
        <v>205</v>
      </c>
      <c r="C80" s="88" t="s">
        <v>206</v>
      </c>
      <c r="D80" s="93">
        <v>24</v>
      </c>
      <c r="E80" s="93">
        <v>24</v>
      </c>
      <c r="F80" s="93">
        <v>24</v>
      </c>
      <c r="G80" s="93">
        <v>24</v>
      </c>
      <c r="H80" s="93">
        <v>23</v>
      </c>
      <c r="I80" s="93">
        <v>24</v>
      </c>
      <c r="J80" s="93">
        <v>23</v>
      </c>
      <c r="K80" s="94">
        <v>4.3499999999999996</v>
      </c>
      <c r="L80" s="91">
        <v>22</v>
      </c>
      <c r="M80" s="92">
        <v>108000</v>
      </c>
      <c r="N80" s="92">
        <v>2592000</v>
      </c>
    </row>
    <row r="81" spans="1:14" ht="12.95" customHeight="1">
      <c r="A81" s="57"/>
      <c r="B81" s="172" t="s">
        <v>89</v>
      </c>
      <c r="C81" s="173"/>
      <c r="D81" s="169"/>
      <c r="E81" s="170"/>
      <c r="F81" s="170"/>
      <c r="G81" s="170"/>
      <c r="H81" s="170"/>
      <c r="I81" s="170"/>
      <c r="J81" s="170"/>
      <c r="K81" s="171"/>
      <c r="L81" s="64">
        <f>SUM(L78:L80)</f>
        <v>56</v>
      </c>
      <c r="M81" s="64">
        <f>SUM(M78:M80)</f>
        <v>2242425</v>
      </c>
      <c r="N81" s="64">
        <f>SUM(N78:N80)</f>
        <v>32732741.98</v>
      </c>
    </row>
    <row r="82" spans="1:14" ht="12.95" customHeight="1">
      <c r="A82" s="57"/>
      <c r="B82" s="163" t="s">
        <v>83</v>
      </c>
      <c r="C82" s="164"/>
      <c r="D82" s="164"/>
      <c r="E82" s="164"/>
      <c r="F82" s="164"/>
      <c r="G82" s="164"/>
      <c r="H82" s="164"/>
      <c r="I82" s="164"/>
      <c r="J82" s="164"/>
      <c r="K82" s="164"/>
      <c r="L82" s="164"/>
      <c r="M82" s="164"/>
      <c r="N82" s="165"/>
    </row>
    <row r="83" spans="1:14" ht="12.95" customHeight="1">
      <c r="A83" s="57"/>
      <c r="B83" s="99" t="s">
        <v>317</v>
      </c>
      <c r="C83" s="100" t="s">
        <v>318</v>
      </c>
      <c r="D83" s="76">
        <v>8.4499999999999993</v>
      </c>
      <c r="E83" s="76">
        <v>8.4499999999999993</v>
      </c>
      <c r="F83" s="76">
        <v>8.4499999999999993</v>
      </c>
      <c r="G83" s="76">
        <v>8.4499999999999993</v>
      </c>
      <c r="H83" s="76">
        <v>8.0399999999999991</v>
      </c>
      <c r="I83" s="76">
        <v>8.4499999999999993</v>
      </c>
      <c r="J83" s="76">
        <v>8.4499999999999993</v>
      </c>
      <c r="K83" s="77">
        <v>0</v>
      </c>
      <c r="L83" s="78">
        <v>4</v>
      </c>
      <c r="M83" s="79">
        <v>6334</v>
      </c>
      <c r="N83" s="79">
        <v>53522.3</v>
      </c>
    </row>
    <row r="84" spans="1:14" ht="12.95" customHeight="1">
      <c r="A84" s="57"/>
      <c r="B84" s="99" t="s">
        <v>240</v>
      </c>
      <c r="C84" s="100" t="s">
        <v>241</v>
      </c>
      <c r="D84" s="76">
        <v>5.45</v>
      </c>
      <c r="E84" s="76">
        <v>5.45</v>
      </c>
      <c r="F84" s="76">
        <v>5.35</v>
      </c>
      <c r="G84" s="76">
        <v>5.41</v>
      </c>
      <c r="H84" s="76">
        <v>5.44</v>
      </c>
      <c r="I84" s="76">
        <v>5.43</v>
      </c>
      <c r="J84" s="76">
        <v>5.45</v>
      </c>
      <c r="K84" s="77">
        <v>-0.37</v>
      </c>
      <c r="L84" s="78">
        <v>48</v>
      </c>
      <c r="M84" s="79">
        <v>9039970</v>
      </c>
      <c r="N84" s="79">
        <v>48933732.780000001</v>
      </c>
    </row>
    <row r="85" spans="1:14" ht="12.95" customHeight="1">
      <c r="A85" s="57"/>
      <c r="B85" s="99" t="s">
        <v>319</v>
      </c>
      <c r="C85" s="100" t="s">
        <v>320</v>
      </c>
      <c r="D85" s="76">
        <v>0.34</v>
      </c>
      <c r="E85" s="76">
        <v>0.34</v>
      </c>
      <c r="F85" s="76">
        <v>0.34</v>
      </c>
      <c r="G85" s="76">
        <v>0.34</v>
      </c>
      <c r="H85" s="76">
        <v>0.34</v>
      </c>
      <c r="I85" s="76">
        <v>0.34</v>
      </c>
      <c r="J85" s="76">
        <v>0.34</v>
      </c>
      <c r="K85" s="77">
        <v>0</v>
      </c>
      <c r="L85" s="78">
        <v>3</v>
      </c>
      <c r="M85" s="79">
        <v>102215</v>
      </c>
      <c r="N85" s="79">
        <v>34753.1</v>
      </c>
    </row>
    <row r="86" spans="1:14" ht="12.95" customHeight="1">
      <c r="A86" s="57"/>
      <c r="B86" s="172" t="s">
        <v>233</v>
      </c>
      <c r="C86" s="173"/>
      <c r="D86" s="169"/>
      <c r="E86" s="170"/>
      <c r="F86" s="170"/>
      <c r="G86" s="170"/>
      <c r="H86" s="170"/>
      <c r="I86" s="170"/>
      <c r="J86" s="170"/>
      <c r="K86" s="171"/>
      <c r="L86" s="115">
        <f>SUM(L83:L85)</f>
        <v>55</v>
      </c>
      <c r="M86" s="115">
        <f>SUM(M83:M85)</f>
        <v>9148519</v>
      </c>
      <c r="N86" s="79">
        <f>SUM(N83:N85)</f>
        <v>49022008.18</v>
      </c>
    </row>
    <row r="87" spans="1:14" s="51" customFormat="1" ht="12.95" customHeight="1">
      <c r="B87" s="65" t="s">
        <v>69</v>
      </c>
      <c r="C87" s="174"/>
      <c r="D87" s="175"/>
      <c r="E87" s="175"/>
      <c r="F87" s="175"/>
      <c r="G87" s="175"/>
      <c r="H87" s="175"/>
      <c r="I87" s="175"/>
      <c r="J87" s="175"/>
      <c r="K87" s="176"/>
      <c r="L87" s="66">
        <f>L86+L81+L76+L68+L71</f>
        <v>132</v>
      </c>
      <c r="M87" s="66">
        <f t="shared" ref="M87:N87" si="6">M86+M81+M76+M68+M71</f>
        <v>72862290</v>
      </c>
      <c r="N87" s="66">
        <f t="shared" si="6"/>
        <v>96140901.529999986</v>
      </c>
    </row>
    <row r="88" spans="1:14" s="51" customFormat="1" ht="12.95" customHeight="1">
      <c r="B88" s="65" t="s">
        <v>40</v>
      </c>
      <c r="C88" s="174"/>
      <c r="D88" s="175"/>
      <c r="E88" s="175"/>
      <c r="F88" s="175"/>
      <c r="G88" s="175"/>
      <c r="H88" s="175"/>
      <c r="I88" s="175"/>
      <c r="J88" s="175"/>
      <c r="K88" s="176"/>
      <c r="L88" s="66">
        <f>L87+L63+L44</f>
        <v>1107</v>
      </c>
      <c r="M88" s="66">
        <f>M87+M63+M44</f>
        <v>571026749</v>
      </c>
      <c r="N88" s="66">
        <f>N87+N63+N44</f>
        <v>1133863345.98</v>
      </c>
    </row>
    <row r="89" spans="1:14" ht="12.95" customHeight="1">
      <c r="A89" s="57"/>
      <c r="N89" s="70"/>
    </row>
    <row r="90" spans="1:14" s="51" customFormat="1" ht="18.75" customHeight="1">
      <c r="B90" s="57"/>
      <c r="C90" s="67"/>
      <c r="D90" s="57"/>
      <c r="E90" s="57"/>
      <c r="F90" s="57"/>
      <c r="G90" s="57"/>
      <c r="H90" s="57"/>
      <c r="I90" s="57"/>
      <c r="J90" s="68"/>
      <c r="K90" s="69"/>
      <c r="L90" s="70"/>
      <c r="M90" s="70"/>
      <c r="N90" s="71"/>
    </row>
    <row r="91" spans="1:14" s="51" customFormat="1" ht="18.75" customHeight="1">
      <c r="B91" s="57"/>
      <c r="C91" s="67"/>
      <c r="D91" s="57"/>
      <c r="E91" s="57"/>
      <c r="F91" s="57"/>
      <c r="G91" s="57"/>
      <c r="H91" s="57"/>
      <c r="I91" s="57"/>
      <c r="J91" s="68"/>
      <c r="K91" s="69"/>
      <c r="L91" s="70"/>
      <c r="M91" s="70"/>
      <c r="N91" s="71"/>
    </row>
    <row r="92" spans="1:14" ht="12.95" customHeight="1">
      <c r="A92" s="57"/>
    </row>
  </sheetData>
  <mergeCells count="55">
    <mergeCell ref="D43:K43"/>
    <mergeCell ref="B69:N69"/>
    <mergeCell ref="B71:C71"/>
    <mergeCell ref="D71:K71"/>
    <mergeCell ref="B51:N51"/>
    <mergeCell ref="B53:C53"/>
    <mergeCell ref="D53:K53"/>
    <mergeCell ref="B60:N60"/>
    <mergeCell ref="B62:C62"/>
    <mergeCell ref="D62:K62"/>
    <mergeCell ref="D68:K68"/>
    <mergeCell ref="B56:C56"/>
    <mergeCell ref="D56:K56"/>
    <mergeCell ref="C88:K88"/>
    <mergeCell ref="B64:N64"/>
    <mergeCell ref="C87:K87"/>
    <mergeCell ref="B72:N72"/>
    <mergeCell ref="B76:C76"/>
    <mergeCell ref="D76:K76"/>
    <mergeCell ref="B77:N77"/>
    <mergeCell ref="B81:C81"/>
    <mergeCell ref="D81:K81"/>
    <mergeCell ref="B86:C86"/>
    <mergeCell ref="D86:K86"/>
    <mergeCell ref="B82:N82"/>
    <mergeCell ref="B66:N66"/>
    <mergeCell ref="B68:C68"/>
    <mergeCell ref="C63:K63"/>
    <mergeCell ref="C44:K44"/>
    <mergeCell ref="D39:K39"/>
    <mergeCell ref="B39:C39"/>
    <mergeCell ref="B35:N35"/>
    <mergeCell ref="B45:N45"/>
    <mergeCell ref="B47:N47"/>
    <mergeCell ref="B57:N57"/>
    <mergeCell ref="B59:C59"/>
    <mergeCell ref="D59:K59"/>
    <mergeCell ref="D50:K50"/>
    <mergeCell ref="B50:C50"/>
    <mergeCell ref="B54:N54"/>
    <mergeCell ref="B1:N1"/>
    <mergeCell ref="D34:K34"/>
    <mergeCell ref="B34:C34"/>
    <mergeCell ref="B3:N3"/>
    <mergeCell ref="B24:N24"/>
    <mergeCell ref="B20:N20"/>
    <mergeCell ref="B23:C23"/>
    <mergeCell ref="D15:K15"/>
    <mergeCell ref="B15:C15"/>
    <mergeCell ref="B16:N16"/>
    <mergeCell ref="B19:C19"/>
    <mergeCell ref="D19:K19"/>
    <mergeCell ref="D23:K23"/>
    <mergeCell ref="B40:N40"/>
    <mergeCell ref="B43:C43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7"/>
  <sheetViews>
    <sheetView zoomScale="130" zoomScaleNormal="130" workbookViewId="0">
      <selection activeCell="K9" sqref="K9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1" customHeight="1">
      <c r="A1" s="181" t="s">
        <v>329</v>
      </c>
      <c r="B1" s="181"/>
      <c r="C1" s="181"/>
      <c r="D1" s="181"/>
    </row>
    <row r="2" spans="1:4" ht="13.9" customHeight="1">
      <c r="A2" s="72" t="s">
        <v>41</v>
      </c>
      <c r="B2" s="72" t="s">
        <v>20</v>
      </c>
      <c r="C2" s="72" t="s">
        <v>90</v>
      </c>
      <c r="D2" s="72" t="s">
        <v>19</v>
      </c>
    </row>
    <row r="3" spans="1:4" ht="12.6" customHeight="1">
      <c r="A3" s="182" t="s">
        <v>29</v>
      </c>
      <c r="B3" s="183"/>
      <c r="C3" s="183"/>
      <c r="D3" s="184"/>
    </row>
    <row r="4" spans="1:4" ht="12.6" customHeight="1">
      <c r="A4" s="99" t="s">
        <v>298</v>
      </c>
      <c r="B4" s="100" t="s">
        <v>297</v>
      </c>
      <c r="C4" s="93">
        <v>0.96</v>
      </c>
      <c r="D4" s="93">
        <v>0.96</v>
      </c>
    </row>
    <row r="5" spans="1:4" ht="12.6" customHeight="1">
      <c r="A5" s="99" t="s">
        <v>152</v>
      </c>
      <c r="B5" s="100" t="s">
        <v>153</v>
      </c>
      <c r="C5" s="93">
        <v>1</v>
      </c>
      <c r="D5" s="93">
        <v>1</v>
      </c>
    </row>
    <row r="6" spans="1:4" ht="12.6" customHeight="1">
      <c r="A6" s="99" t="s">
        <v>263</v>
      </c>
      <c r="B6" s="100" t="s">
        <v>264</v>
      </c>
      <c r="C6" s="93">
        <v>0.32</v>
      </c>
      <c r="D6" s="93">
        <v>0.32</v>
      </c>
    </row>
    <row r="7" spans="1:4" ht="12.6" customHeight="1">
      <c r="A7" s="99" t="s">
        <v>246</v>
      </c>
      <c r="B7" s="100" t="s">
        <v>247</v>
      </c>
      <c r="C7" s="93">
        <v>1.75</v>
      </c>
      <c r="D7" s="93">
        <v>1.75</v>
      </c>
    </row>
    <row r="8" spans="1:4" ht="12.6" customHeight="1">
      <c r="A8" s="178" t="s">
        <v>91</v>
      </c>
      <c r="B8" s="179"/>
      <c r="C8" s="179"/>
      <c r="D8" s="180"/>
    </row>
    <row r="9" spans="1:4" ht="12.6" customHeight="1">
      <c r="A9" s="46" t="s">
        <v>185</v>
      </c>
      <c r="B9" s="58" t="s">
        <v>186</v>
      </c>
      <c r="C9" s="93">
        <v>0.71</v>
      </c>
      <c r="D9" s="93">
        <v>0.7</v>
      </c>
    </row>
    <row r="10" spans="1:4" ht="12.6" customHeight="1">
      <c r="A10" s="46" t="s">
        <v>163</v>
      </c>
      <c r="B10" s="58" t="s">
        <v>164</v>
      </c>
      <c r="C10" s="76">
        <v>0.86</v>
      </c>
      <c r="D10" s="76">
        <v>0.86</v>
      </c>
    </row>
    <row r="11" spans="1:4" ht="12.6" customHeight="1">
      <c r="A11" s="178" t="s">
        <v>81</v>
      </c>
      <c r="B11" s="179"/>
      <c r="C11" s="179"/>
      <c r="D11" s="180"/>
    </row>
    <row r="12" spans="1:4" ht="12.6" customHeight="1">
      <c r="A12" s="99" t="s">
        <v>130</v>
      </c>
      <c r="B12" s="100" t="s">
        <v>131</v>
      </c>
      <c r="C12" s="93">
        <v>4.45</v>
      </c>
      <c r="D12" s="93">
        <v>4.4000000000000004</v>
      </c>
    </row>
    <row r="13" spans="1:4" ht="12.6" customHeight="1">
      <c r="A13" s="46" t="s">
        <v>93</v>
      </c>
      <c r="B13" s="58" t="s">
        <v>92</v>
      </c>
      <c r="C13" s="93">
        <v>7</v>
      </c>
      <c r="D13" s="93">
        <v>13</v>
      </c>
    </row>
    <row r="14" spans="1:4" ht="12.6" customHeight="1">
      <c r="A14" s="99" t="s">
        <v>225</v>
      </c>
      <c r="B14" s="100" t="s">
        <v>226</v>
      </c>
      <c r="C14" s="93">
        <v>0.69</v>
      </c>
      <c r="D14" s="93">
        <v>0.69</v>
      </c>
    </row>
    <row r="15" spans="1:4" ht="12.6" customHeight="1">
      <c r="A15" s="99" t="s">
        <v>333</v>
      </c>
      <c r="B15" s="100" t="s">
        <v>334</v>
      </c>
      <c r="C15" s="93">
        <v>0.5</v>
      </c>
      <c r="D15" s="93">
        <v>0.5</v>
      </c>
    </row>
    <row r="16" spans="1:4" ht="12.6" customHeight="1">
      <c r="A16" s="178" t="s">
        <v>82</v>
      </c>
      <c r="B16" s="179"/>
      <c r="C16" s="179"/>
      <c r="D16" s="180"/>
    </row>
    <row r="17" spans="1:4" ht="12.6" customHeight="1">
      <c r="A17" s="46" t="s">
        <v>106</v>
      </c>
      <c r="B17" s="58" t="s">
        <v>107</v>
      </c>
      <c r="C17" s="76">
        <v>1.94</v>
      </c>
      <c r="D17" s="76">
        <v>1.94</v>
      </c>
    </row>
    <row r="18" spans="1:4" ht="12.6" customHeight="1">
      <c r="A18" s="46" t="s">
        <v>94</v>
      </c>
      <c r="B18" s="58" t="s">
        <v>95</v>
      </c>
      <c r="C18" s="76">
        <v>5.04</v>
      </c>
      <c r="D18" s="76">
        <v>5.04</v>
      </c>
    </row>
    <row r="19" spans="1:4" ht="12.6" customHeight="1">
      <c r="A19" s="178" t="s">
        <v>31</v>
      </c>
      <c r="B19" s="179" t="s">
        <v>31</v>
      </c>
      <c r="C19" s="179"/>
      <c r="D19" s="180"/>
    </row>
    <row r="20" spans="1:4" ht="12.6" customHeight="1">
      <c r="A20" s="46" t="s">
        <v>221</v>
      </c>
      <c r="B20" s="58" t="s">
        <v>222</v>
      </c>
      <c r="C20" s="93">
        <v>61.2</v>
      </c>
      <c r="D20" s="93">
        <v>61.2</v>
      </c>
    </row>
    <row r="21" spans="1:4" ht="12.6" customHeight="1">
      <c r="A21" s="182" t="s">
        <v>83</v>
      </c>
      <c r="B21" s="183"/>
      <c r="C21" s="183"/>
      <c r="D21" s="184"/>
    </row>
    <row r="22" spans="1:4" ht="12.6" customHeight="1">
      <c r="A22" s="46" t="s">
        <v>132</v>
      </c>
      <c r="B22" s="58" t="s">
        <v>133</v>
      </c>
      <c r="C22" s="76">
        <v>2.11</v>
      </c>
      <c r="D22" s="76">
        <v>2.11</v>
      </c>
    </row>
    <row r="23" spans="1:4" ht="12.6" customHeight="1">
      <c r="A23" s="46" t="s">
        <v>261</v>
      </c>
      <c r="B23" s="58" t="s">
        <v>262</v>
      </c>
      <c r="C23" s="76">
        <v>11</v>
      </c>
      <c r="D23" s="76">
        <v>11</v>
      </c>
    </row>
    <row r="24" spans="1:4" ht="12.6" customHeight="1">
      <c r="A24" s="72" t="s">
        <v>41</v>
      </c>
      <c r="B24" s="72" t="s">
        <v>20</v>
      </c>
      <c r="C24" s="72" t="s">
        <v>90</v>
      </c>
      <c r="D24" s="72" t="s">
        <v>19</v>
      </c>
    </row>
    <row r="25" spans="1:4" ht="12.6" customHeight="1">
      <c r="A25" s="178" t="s">
        <v>29</v>
      </c>
      <c r="B25" s="179"/>
      <c r="C25" s="179"/>
      <c r="D25" s="180"/>
    </row>
    <row r="26" spans="1:4" ht="12.6" customHeight="1">
      <c r="A26" s="99" t="s">
        <v>213</v>
      </c>
      <c r="B26" s="100" t="s">
        <v>214</v>
      </c>
      <c r="C26" s="93">
        <v>0.05</v>
      </c>
      <c r="D26" s="93">
        <v>0.05</v>
      </c>
    </row>
    <row r="27" spans="1:4" ht="12.6" customHeight="1">
      <c r="A27" s="99" t="s">
        <v>277</v>
      </c>
      <c r="B27" s="100" t="s">
        <v>276</v>
      </c>
      <c r="C27" s="93">
        <v>0.09</v>
      </c>
      <c r="D27" s="93">
        <v>0.09</v>
      </c>
    </row>
    <row r="28" spans="1:4" ht="12.6" customHeight="1">
      <c r="A28" s="46" t="s">
        <v>177</v>
      </c>
      <c r="B28" s="58" t="s">
        <v>178</v>
      </c>
      <c r="C28" s="93">
        <v>7.0000000000000007E-2</v>
      </c>
      <c r="D28" s="93">
        <v>7.0000000000000007E-2</v>
      </c>
    </row>
    <row r="29" spans="1:4" ht="12.6" customHeight="1">
      <c r="A29" s="99" t="s">
        <v>195</v>
      </c>
      <c r="B29" s="100" t="s">
        <v>196</v>
      </c>
      <c r="C29" s="93">
        <v>0.2</v>
      </c>
      <c r="D29" s="93">
        <v>0.2</v>
      </c>
    </row>
    <row r="30" spans="1:4" ht="12.6" customHeight="1">
      <c r="A30" s="99" t="s">
        <v>193</v>
      </c>
      <c r="B30" s="100" t="s">
        <v>194</v>
      </c>
      <c r="C30" s="93">
        <v>0.27</v>
      </c>
      <c r="D30" s="93">
        <v>0.27</v>
      </c>
    </row>
    <row r="31" spans="1:4" ht="12.6" customHeight="1">
      <c r="A31" s="99" t="s">
        <v>274</v>
      </c>
      <c r="B31" s="100" t="s">
        <v>275</v>
      </c>
      <c r="C31" s="93">
        <v>1</v>
      </c>
      <c r="D31" s="93">
        <v>1</v>
      </c>
    </row>
    <row r="32" spans="1:4" ht="12.6" customHeight="1">
      <c r="A32" s="99" t="s">
        <v>244</v>
      </c>
      <c r="B32" s="100" t="s">
        <v>245</v>
      </c>
      <c r="C32" s="93">
        <v>1</v>
      </c>
      <c r="D32" s="93">
        <v>1</v>
      </c>
    </row>
    <row r="33" spans="1:4" ht="12.6" customHeight="1">
      <c r="A33" s="99" t="s">
        <v>229</v>
      </c>
      <c r="B33" s="100" t="s">
        <v>230</v>
      </c>
      <c r="C33" s="93">
        <v>1</v>
      </c>
      <c r="D33" s="93">
        <v>1</v>
      </c>
    </row>
    <row r="34" spans="1:4" ht="12.6" customHeight="1">
      <c r="A34" s="46" t="s">
        <v>242</v>
      </c>
      <c r="B34" s="58" t="s">
        <v>243</v>
      </c>
      <c r="C34" s="76">
        <v>0.11</v>
      </c>
      <c r="D34" s="93">
        <v>0.11</v>
      </c>
    </row>
    <row r="35" spans="1:4" ht="12.6" customHeight="1">
      <c r="A35" s="46" t="s">
        <v>244</v>
      </c>
      <c r="B35" s="58" t="s">
        <v>245</v>
      </c>
      <c r="C35" s="93">
        <v>1</v>
      </c>
      <c r="D35" s="93">
        <v>1</v>
      </c>
    </row>
    <row r="36" spans="1:4" ht="12.6" customHeight="1">
      <c r="A36" s="99" t="s">
        <v>234</v>
      </c>
      <c r="B36" s="100" t="s">
        <v>235</v>
      </c>
      <c r="C36" s="93">
        <v>1.01</v>
      </c>
      <c r="D36" s="93">
        <v>1.01</v>
      </c>
    </row>
    <row r="37" spans="1:4" ht="12.6" customHeight="1">
      <c r="A37" s="99" t="s">
        <v>183</v>
      </c>
      <c r="B37" s="100" t="s">
        <v>184</v>
      </c>
      <c r="C37" s="93">
        <v>1.05</v>
      </c>
      <c r="D37" s="93">
        <v>1.05</v>
      </c>
    </row>
    <row r="38" spans="1:4" ht="12.6" customHeight="1">
      <c r="A38" s="46" t="s">
        <v>156</v>
      </c>
      <c r="B38" s="58" t="s">
        <v>157</v>
      </c>
      <c r="C38" s="81">
        <v>1</v>
      </c>
      <c r="D38" s="84">
        <v>1</v>
      </c>
    </row>
    <row r="39" spans="1:4" ht="12.6" customHeight="1">
      <c r="A39" s="82" t="s">
        <v>150</v>
      </c>
      <c r="B39" s="83" t="s">
        <v>151</v>
      </c>
      <c r="C39" s="81">
        <v>1</v>
      </c>
      <c r="D39" s="81">
        <v>1</v>
      </c>
    </row>
    <row r="40" spans="1:4" ht="12.6" customHeight="1">
      <c r="A40" s="46" t="s">
        <v>134</v>
      </c>
      <c r="B40" s="58" t="s">
        <v>135</v>
      </c>
      <c r="C40" s="81">
        <v>0.75</v>
      </c>
      <c r="D40" s="81">
        <v>0.75</v>
      </c>
    </row>
    <row r="41" spans="1:4" ht="12.6" customHeight="1">
      <c r="A41" s="46" t="s">
        <v>96</v>
      </c>
      <c r="B41" s="58" t="s">
        <v>97</v>
      </c>
      <c r="C41" s="81">
        <v>0.94</v>
      </c>
      <c r="D41" s="81">
        <v>0.94</v>
      </c>
    </row>
    <row r="42" spans="1:4" ht="12.6" customHeight="1">
      <c r="A42" s="99" t="s">
        <v>259</v>
      </c>
      <c r="B42" s="100" t="s">
        <v>260</v>
      </c>
      <c r="C42" s="93">
        <v>0.85</v>
      </c>
      <c r="D42" s="116">
        <v>0.85</v>
      </c>
    </row>
    <row r="43" spans="1:4" ht="12.6" customHeight="1">
      <c r="A43" s="178"/>
      <c r="B43" s="179"/>
      <c r="C43" s="179"/>
      <c r="D43" s="180"/>
    </row>
    <row r="44" spans="1:4" ht="12.6" customHeight="1">
      <c r="A44" s="99" t="s">
        <v>278</v>
      </c>
      <c r="B44" s="100" t="s">
        <v>279</v>
      </c>
      <c r="C44" s="93">
        <v>0.82</v>
      </c>
      <c r="D44" s="116">
        <v>0.82</v>
      </c>
    </row>
    <row r="45" spans="1:4" ht="12.6" customHeight="1">
      <c r="A45" s="178" t="s">
        <v>125</v>
      </c>
      <c r="B45" s="179"/>
      <c r="C45" s="179"/>
      <c r="D45" s="180"/>
    </row>
    <row r="46" spans="1:4" ht="12.6" customHeight="1">
      <c r="A46" s="46" t="s">
        <v>166</v>
      </c>
      <c r="B46" s="58" t="s">
        <v>165</v>
      </c>
      <c r="C46" s="93">
        <v>0.68</v>
      </c>
      <c r="D46" s="93">
        <v>0.68</v>
      </c>
    </row>
    <row r="47" spans="1:4" ht="12.6" customHeight="1">
      <c r="A47" s="99" t="s">
        <v>265</v>
      </c>
      <c r="B47" s="100" t="s">
        <v>266</v>
      </c>
      <c r="C47" s="93">
        <v>1.26</v>
      </c>
      <c r="D47" s="93">
        <v>1.26</v>
      </c>
    </row>
    <row r="48" spans="1:4" ht="12.6" customHeight="1">
      <c r="A48" s="178" t="s">
        <v>81</v>
      </c>
      <c r="B48" s="179"/>
      <c r="C48" s="179"/>
      <c r="D48" s="180"/>
    </row>
    <row r="49" spans="1:4" ht="12.6" customHeight="1">
      <c r="A49" s="99" t="s">
        <v>219</v>
      </c>
      <c r="B49" s="100" t="s">
        <v>220</v>
      </c>
      <c r="C49" s="93">
        <v>1</v>
      </c>
      <c r="D49" s="93">
        <v>1</v>
      </c>
    </row>
    <row r="50" spans="1:4" ht="12.6" customHeight="1">
      <c r="A50" s="178" t="s">
        <v>82</v>
      </c>
      <c r="B50" s="179"/>
      <c r="C50" s="179"/>
      <c r="D50" s="180"/>
    </row>
    <row r="51" spans="1:4" ht="12.6" customHeight="1">
      <c r="A51" s="46" t="s">
        <v>85</v>
      </c>
      <c r="B51" s="58" t="s">
        <v>37</v>
      </c>
      <c r="C51" s="93">
        <v>1.1599999999999999</v>
      </c>
      <c r="D51" s="93">
        <v>1.1499999999999999</v>
      </c>
    </row>
    <row r="52" spans="1:4" ht="12.6" customHeight="1">
      <c r="A52" s="87" t="s">
        <v>172</v>
      </c>
      <c r="B52" s="88" t="s">
        <v>171</v>
      </c>
      <c r="C52" s="93">
        <v>3</v>
      </c>
      <c r="D52" s="93">
        <v>3</v>
      </c>
    </row>
    <row r="53" spans="1:4" ht="12.6" customHeight="1">
      <c r="A53" s="99" t="s">
        <v>204</v>
      </c>
      <c r="B53" s="100" t="s">
        <v>203</v>
      </c>
      <c r="C53" s="93">
        <v>100</v>
      </c>
      <c r="D53" s="93">
        <v>100</v>
      </c>
    </row>
    <row r="54" spans="1:4" ht="12.6" customHeight="1">
      <c r="A54" s="72" t="s">
        <v>41</v>
      </c>
      <c r="B54" s="72" t="s">
        <v>20</v>
      </c>
      <c r="C54" s="72" t="s">
        <v>90</v>
      </c>
      <c r="D54" s="72" t="s">
        <v>19</v>
      </c>
    </row>
    <row r="55" spans="1:4" ht="12.6" customHeight="1">
      <c r="A55" s="178" t="s">
        <v>29</v>
      </c>
      <c r="B55" s="179"/>
      <c r="C55" s="179"/>
      <c r="D55" s="180"/>
    </row>
    <row r="56" spans="1:4" ht="12.6" customHeight="1">
      <c r="A56" s="99" t="s">
        <v>301</v>
      </c>
      <c r="B56" s="100" t="s">
        <v>302</v>
      </c>
      <c r="C56" s="93">
        <v>0.13</v>
      </c>
      <c r="D56" s="93">
        <v>0.13</v>
      </c>
    </row>
    <row r="57" spans="1:4" ht="12.6" customHeight="1">
      <c r="A57" s="99" t="s">
        <v>305</v>
      </c>
      <c r="B57" s="100" t="s">
        <v>306</v>
      </c>
      <c r="C57" s="93">
        <v>0.05</v>
      </c>
      <c r="D57" s="93">
        <v>0.05</v>
      </c>
    </row>
    <row r="58" spans="1:4" ht="12.6" customHeight="1">
      <c r="A58" s="99" t="s">
        <v>307</v>
      </c>
      <c r="B58" s="100" t="s">
        <v>308</v>
      </c>
      <c r="C58" s="93">
        <v>0.16</v>
      </c>
      <c r="D58" s="93">
        <v>0.16</v>
      </c>
    </row>
    <row r="59" spans="1:4" ht="12.6" customHeight="1">
      <c r="A59" s="99" t="s">
        <v>309</v>
      </c>
      <c r="B59" s="100" t="s">
        <v>310</v>
      </c>
      <c r="C59" s="93">
        <v>1</v>
      </c>
      <c r="D59" s="93">
        <v>1</v>
      </c>
    </row>
    <row r="60" spans="1:4" ht="12.6" customHeight="1">
      <c r="A60" s="99" t="s">
        <v>311</v>
      </c>
      <c r="B60" s="100" t="s">
        <v>312</v>
      </c>
      <c r="C60" s="93">
        <v>1</v>
      </c>
      <c r="D60" s="93">
        <v>1</v>
      </c>
    </row>
    <row r="61" spans="1:4" ht="12.6" customHeight="1">
      <c r="A61" s="178" t="s">
        <v>81</v>
      </c>
      <c r="B61" s="179"/>
      <c r="C61" s="179"/>
      <c r="D61" s="180"/>
    </row>
    <row r="62" spans="1:4" ht="12.6" customHeight="1">
      <c r="A62" s="87" t="s">
        <v>138</v>
      </c>
      <c r="B62" s="88" t="s">
        <v>139</v>
      </c>
      <c r="C62" s="93">
        <v>1.2</v>
      </c>
      <c r="D62" s="93">
        <v>1.2</v>
      </c>
    </row>
    <row r="63" spans="1:4" ht="12.6" customHeight="1">
      <c r="A63" s="182" t="s">
        <v>82</v>
      </c>
      <c r="B63" s="183"/>
      <c r="C63" s="183"/>
      <c r="D63" s="184"/>
    </row>
    <row r="64" spans="1:4" ht="12.6" customHeight="1">
      <c r="A64" s="87" t="s">
        <v>98</v>
      </c>
      <c r="B64" s="88" t="s">
        <v>99</v>
      </c>
      <c r="C64" s="93">
        <v>1.35</v>
      </c>
      <c r="D64" s="93">
        <v>1.35</v>
      </c>
    </row>
    <row r="65" spans="1:4" ht="12.6" customHeight="1">
      <c r="A65" s="87" t="s">
        <v>169</v>
      </c>
      <c r="B65" s="88" t="s">
        <v>170</v>
      </c>
      <c r="C65" s="93">
        <v>1.37</v>
      </c>
      <c r="D65" s="93">
        <v>1.37</v>
      </c>
    </row>
    <row r="66" spans="1:4" ht="12.95" customHeight="1">
      <c r="A66" s="178" t="s">
        <v>31</v>
      </c>
      <c r="B66" s="179" t="s">
        <v>31</v>
      </c>
      <c r="C66" s="179"/>
      <c r="D66" s="180"/>
    </row>
    <row r="67" spans="1:4" ht="12.95" customHeight="1">
      <c r="A67" s="99" t="s">
        <v>315</v>
      </c>
      <c r="B67" s="100" t="s">
        <v>316</v>
      </c>
      <c r="C67" s="93">
        <v>9</v>
      </c>
      <c r="D67" s="93">
        <v>9</v>
      </c>
    </row>
  </sheetData>
  <mergeCells count="16">
    <mergeCell ref="A66:D66"/>
    <mergeCell ref="A63:D63"/>
    <mergeCell ref="A50:D50"/>
    <mergeCell ref="A48:D48"/>
    <mergeCell ref="A61:D61"/>
    <mergeCell ref="A8:D8"/>
    <mergeCell ref="A55:D55"/>
    <mergeCell ref="A1:D1"/>
    <mergeCell ref="A3:D3"/>
    <mergeCell ref="A21:D21"/>
    <mergeCell ref="A25:D25"/>
    <mergeCell ref="A16:D16"/>
    <mergeCell ref="A11:D11"/>
    <mergeCell ref="A19:D19"/>
    <mergeCell ref="A43:D43"/>
    <mergeCell ref="A45:D45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F7B1-9CE9-426F-A6EA-FA99CFEFEE1F}">
  <dimension ref="C1:F1"/>
  <sheetViews>
    <sheetView zoomScale="115" zoomScaleNormal="115" workbookViewId="0">
      <selection sqref="A1:XFD1048576"/>
    </sheetView>
  </sheetViews>
  <sheetFormatPr defaultRowHeight="15.75"/>
  <cols>
    <col min="1" max="2" width="9.140625" style="118"/>
    <col min="3" max="3" width="9.140625" style="119"/>
    <col min="4" max="4" width="9.140625" style="120"/>
    <col min="5" max="6" width="9.140625" style="121"/>
    <col min="7" max="16384" width="9.140625" style="118"/>
  </cols>
  <sheetData/>
  <pageMargins left="0.7" right="0" top="0.75" bottom="0.75" header="0.3" footer="0.3"/>
  <pageSetup paperSize="9"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8"/>
  <sheetViews>
    <sheetView topLeftCell="A7" zoomScale="120" zoomScaleNormal="120" workbookViewId="0">
      <selection activeCell="O26" sqref="O26"/>
    </sheetView>
  </sheetViews>
  <sheetFormatPr defaultColWidth="9.140625" defaultRowHeight="16.5" customHeight="1"/>
  <cols>
    <col min="1" max="1" width="1.710937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2:9" ht="12.75" customHeight="1">
      <c r="B1" s="202" t="s">
        <v>0</v>
      </c>
      <c r="C1" s="203"/>
      <c r="D1" s="204"/>
      <c r="E1" s="6"/>
      <c r="F1" s="10"/>
      <c r="G1" s="10"/>
      <c r="H1" s="10"/>
      <c r="I1" s="10"/>
    </row>
    <row r="2" spans="2:9" ht="9" customHeight="1">
      <c r="B2" s="205"/>
      <c r="C2" s="206"/>
      <c r="D2" s="207"/>
      <c r="E2" s="6"/>
      <c r="F2" s="10"/>
      <c r="G2" s="10"/>
      <c r="H2" s="10"/>
      <c r="I2" s="10"/>
    </row>
    <row r="3" spans="2:9" ht="18" customHeight="1">
      <c r="B3" s="90" t="s">
        <v>326</v>
      </c>
      <c r="C3" s="6"/>
      <c r="D3" s="6"/>
      <c r="E3" s="6"/>
      <c r="F3" s="6"/>
      <c r="G3" s="6"/>
      <c r="H3" s="6"/>
      <c r="I3" s="6"/>
    </row>
    <row r="4" spans="2:9" s="6" customFormat="1" ht="13.5" customHeight="1"/>
    <row r="5" spans="2:9" ht="18" customHeight="1">
      <c r="B5" s="216" t="s">
        <v>325</v>
      </c>
      <c r="C5" s="217"/>
      <c r="D5" s="217"/>
      <c r="E5" s="217"/>
      <c r="F5" s="217"/>
      <c r="G5" s="217"/>
      <c r="H5" s="217"/>
      <c r="I5" s="218"/>
    </row>
    <row r="6" spans="2:9" ht="36.75" customHeight="1">
      <c r="B6" s="104" t="s">
        <v>15</v>
      </c>
      <c r="C6" s="105" t="s">
        <v>20</v>
      </c>
      <c r="D6" s="105" t="s">
        <v>22</v>
      </c>
      <c r="E6" s="105" t="s">
        <v>23</v>
      </c>
      <c r="F6" s="105" t="s">
        <v>24</v>
      </c>
      <c r="G6" s="106" t="s">
        <v>28</v>
      </c>
      <c r="H6" s="106" t="s">
        <v>18</v>
      </c>
      <c r="I6" s="107" t="s">
        <v>7</v>
      </c>
    </row>
    <row r="7" spans="2:9" ht="18" customHeight="1">
      <c r="B7" s="219" t="s">
        <v>29</v>
      </c>
      <c r="C7" s="220"/>
      <c r="D7" s="220"/>
      <c r="E7" s="220"/>
      <c r="F7" s="220"/>
      <c r="G7" s="220"/>
      <c r="H7" s="220"/>
      <c r="I7" s="221"/>
    </row>
    <row r="8" spans="2:9" ht="18" customHeight="1">
      <c r="B8" s="108" t="s">
        <v>197</v>
      </c>
      <c r="C8" s="109" t="s">
        <v>198</v>
      </c>
      <c r="D8" s="110">
        <v>0.14000000000000001</v>
      </c>
      <c r="E8" s="110">
        <v>0.14000000000000001</v>
      </c>
      <c r="F8" s="110">
        <v>0.14000000000000001</v>
      </c>
      <c r="G8" s="98">
        <v>5</v>
      </c>
      <c r="H8" s="98">
        <v>3043837</v>
      </c>
      <c r="I8" s="98">
        <v>426137.18</v>
      </c>
    </row>
    <row r="9" spans="2:9" ht="18" customHeight="1">
      <c r="B9" s="111" t="s">
        <v>321</v>
      </c>
      <c r="C9" s="188"/>
      <c r="D9" s="196"/>
      <c r="E9" s="196"/>
      <c r="F9" s="200"/>
      <c r="G9" s="112">
        <f>SUM(G8)</f>
        <v>5</v>
      </c>
      <c r="H9" s="112">
        <f>SUM(H8)</f>
        <v>3043837</v>
      </c>
      <c r="I9" s="112">
        <f>SUM(I8)</f>
        <v>426137.18</v>
      </c>
    </row>
    <row r="10" spans="2:9" ht="18" customHeight="1">
      <c r="B10" s="219" t="s">
        <v>82</v>
      </c>
      <c r="C10" s="220"/>
      <c r="D10" s="220"/>
      <c r="E10" s="220"/>
      <c r="F10" s="220"/>
      <c r="G10" s="220"/>
      <c r="H10" s="220"/>
      <c r="I10" s="221"/>
    </row>
    <row r="11" spans="2:9" ht="18" customHeight="1">
      <c r="B11" s="108" t="s">
        <v>271</v>
      </c>
      <c r="C11" s="109" t="s">
        <v>160</v>
      </c>
      <c r="D11" s="110">
        <v>2</v>
      </c>
      <c r="E11" s="110">
        <v>2</v>
      </c>
      <c r="F11" s="110">
        <v>2</v>
      </c>
      <c r="G11" s="98">
        <v>2</v>
      </c>
      <c r="H11" s="98">
        <v>4970</v>
      </c>
      <c r="I11" s="98">
        <v>9940</v>
      </c>
    </row>
    <row r="12" spans="2:9" ht="18" customHeight="1">
      <c r="B12" s="111" t="s">
        <v>335</v>
      </c>
      <c r="C12" s="188"/>
      <c r="D12" s="196"/>
      <c r="E12" s="196"/>
      <c r="F12" s="200"/>
      <c r="G12" s="112">
        <f>G11</f>
        <v>2</v>
      </c>
      <c r="H12" s="112">
        <f t="shared" ref="H12:I12" si="0">H11</f>
        <v>4970</v>
      </c>
      <c r="I12" s="112">
        <f t="shared" si="0"/>
        <v>9940</v>
      </c>
    </row>
    <row r="13" spans="2:9" ht="18" customHeight="1">
      <c r="B13" s="113" t="s">
        <v>322</v>
      </c>
      <c r="C13" s="222"/>
      <c r="D13" s="223"/>
      <c r="E13" s="223"/>
      <c r="F13" s="224"/>
      <c r="G13" s="114">
        <f>G9+G12</f>
        <v>7</v>
      </c>
      <c r="H13" s="114">
        <f t="shared" ref="H13:I13" si="1">H9+H12</f>
        <v>3048807</v>
      </c>
      <c r="I13" s="114">
        <f t="shared" si="1"/>
        <v>436077.18</v>
      </c>
    </row>
    <row r="14" spans="2:9" ht="21" customHeight="1">
      <c r="B14" s="213" t="s">
        <v>109</v>
      </c>
      <c r="C14" s="214"/>
      <c r="D14" s="214"/>
      <c r="E14" s="214"/>
      <c r="F14" s="214"/>
      <c r="G14" s="214"/>
      <c r="H14" s="214"/>
      <c r="I14" s="214"/>
    </row>
    <row r="15" spans="2:9" ht="15.95" customHeight="1">
      <c r="B15" s="208" t="s">
        <v>15</v>
      </c>
      <c r="C15" s="209"/>
      <c r="D15" s="210"/>
      <c r="E15" s="208" t="s">
        <v>20</v>
      </c>
      <c r="F15" s="210"/>
      <c r="G15" s="215" t="s">
        <v>43</v>
      </c>
      <c r="H15" s="209"/>
      <c r="I15" s="210"/>
    </row>
    <row r="16" spans="2:9" ht="11.1" customHeight="1">
      <c r="B16" s="211" t="s">
        <v>29</v>
      </c>
      <c r="C16" s="177"/>
      <c r="D16" s="177"/>
      <c r="E16" s="177"/>
      <c r="F16" s="177"/>
      <c r="G16" s="177"/>
      <c r="H16" s="177"/>
      <c r="I16" s="212"/>
    </row>
    <row r="17" spans="2:9" ht="11.1" customHeight="1">
      <c r="B17" s="185" t="s">
        <v>323</v>
      </c>
      <c r="C17" s="186"/>
      <c r="D17" s="187"/>
      <c r="E17" s="188" t="s">
        <v>324</v>
      </c>
      <c r="F17" s="189"/>
      <c r="G17" s="188" t="s">
        <v>70</v>
      </c>
      <c r="H17" s="196"/>
      <c r="I17" s="189"/>
    </row>
    <row r="18" spans="2:9" ht="11.1" customHeight="1">
      <c r="B18" s="185" t="s">
        <v>215</v>
      </c>
      <c r="C18" s="228" t="s">
        <v>216</v>
      </c>
      <c r="D18" s="187"/>
      <c r="E18" s="188" t="s">
        <v>216</v>
      </c>
      <c r="F18" s="189"/>
      <c r="G18" s="188">
        <v>3</v>
      </c>
      <c r="H18" s="229"/>
      <c r="I18" s="189"/>
    </row>
    <row r="19" spans="2:9" ht="11.1" customHeight="1">
      <c r="B19" s="230" t="s">
        <v>71</v>
      </c>
      <c r="C19" s="231"/>
      <c r="D19" s="231"/>
      <c r="E19" s="231"/>
      <c r="F19" s="231"/>
      <c r="G19" s="231"/>
      <c r="H19" s="231"/>
      <c r="I19" s="232"/>
    </row>
    <row r="20" spans="2:9" ht="11.1" customHeight="1">
      <c r="B20" s="185" t="s">
        <v>283</v>
      </c>
      <c r="C20" s="186"/>
      <c r="D20" s="187"/>
      <c r="E20" s="188" t="s">
        <v>284</v>
      </c>
      <c r="F20" s="189"/>
      <c r="G20" s="188">
        <v>1</v>
      </c>
      <c r="H20" s="196"/>
      <c r="I20" s="189"/>
    </row>
    <row r="21" spans="2:9" ht="11.1" customHeight="1">
      <c r="B21" s="185" t="s">
        <v>100</v>
      </c>
      <c r="C21" s="186"/>
      <c r="D21" s="187"/>
      <c r="E21" s="188" t="s">
        <v>101</v>
      </c>
      <c r="F21" s="189"/>
      <c r="G21" s="188">
        <v>25</v>
      </c>
      <c r="H21" s="196"/>
      <c r="I21" s="189"/>
    </row>
    <row r="22" spans="2:9" ht="11.1" customHeight="1">
      <c r="B22" s="185" t="s">
        <v>167</v>
      </c>
      <c r="C22" s="186"/>
      <c r="D22" s="187"/>
      <c r="E22" s="188" t="s">
        <v>168</v>
      </c>
      <c r="F22" s="189"/>
      <c r="G22" s="188">
        <v>10</v>
      </c>
      <c r="H22" s="196"/>
      <c r="I22" s="189"/>
    </row>
    <row r="23" spans="2:9" ht="11.1" customHeight="1">
      <c r="B23" s="190" t="s">
        <v>104</v>
      </c>
      <c r="C23" s="191"/>
      <c r="D23" s="192"/>
      <c r="E23" s="193" t="s">
        <v>105</v>
      </c>
      <c r="F23" s="194"/>
      <c r="G23" s="193">
        <v>1</v>
      </c>
      <c r="H23" s="195"/>
      <c r="I23" s="194"/>
    </row>
    <row r="24" spans="2:9" ht="11.1" customHeight="1">
      <c r="B24" s="190" t="s">
        <v>114</v>
      </c>
      <c r="C24" s="191"/>
      <c r="D24" s="192"/>
      <c r="E24" s="193" t="s">
        <v>115</v>
      </c>
      <c r="F24" s="194"/>
      <c r="G24" s="193" t="s">
        <v>70</v>
      </c>
      <c r="H24" s="195"/>
      <c r="I24" s="194"/>
    </row>
    <row r="25" spans="2:9" ht="11.1" customHeight="1">
      <c r="B25" s="225" t="s">
        <v>256</v>
      </c>
      <c r="C25" s="226"/>
      <c r="D25" s="226"/>
      <c r="E25" s="226"/>
      <c r="F25" s="226"/>
      <c r="G25" s="226"/>
      <c r="H25" s="226"/>
      <c r="I25" s="227"/>
    </row>
    <row r="26" spans="2:9" ht="11.1" customHeight="1">
      <c r="B26" s="185" t="s">
        <v>257</v>
      </c>
      <c r="C26" s="186"/>
      <c r="D26" s="187"/>
      <c r="E26" s="188" t="s">
        <v>258</v>
      </c>
      <c r="F26" s="189"/>
      <c r="G26" s="188" t="s">
        <v>70</v>
      </c>
      <c r="H26" s="196"/>
      <c r="I26" s="189"/>
    </row>
    <row r="27" spans="2:9" ht="11.1" customHeight="1">
      <c r="B27" s="225" t="s">
        <v>91</v>
      </c>
      <c r="C27" s="226"/>
      <c r="D27" s="226"/>
      <c r="E27" s="226"/>
      <c r="F27" s="226"/>
      <c r="G27" s="226"/>
      <c r="H27" s="226"/>
      <c r="I27" s="227"/>
    </row>
    <row r="28" spans="2:9" ht="11.1" customHeight="1">
      <c r="B28" s="185" t="s">
        <v>236</v>
      </c>
      <c r="C28" s="186"/>
      <c r="D28" s="187"/>
      <c r="E28" s="188" t="s">
        <v>237</v>
      </c>
      <c r="F28" s="189"/>
      <c r="G28" s="188" t="s">
        <v>70</v>
      </c>
      <c r="H28" s="196"/>
      <c r="I28" s="189"/>
    </row>
    <row r="29" spans="2:9" ht="11.1" customHeight="1">
      <c r="B29" s="185" t="s">
        <v>217</v>
      </c>
      <c r="C29" s="186"/>
      <c r="D29" s="187"/>
      <c r="E29" s="188" t="s">
        <v>218</v>
      </c>
      <c r="F29" s="189"/>
      <c r="G29" s="188" t="s">
        <v>70</v>
      </c>
      <c r="H29" s="196"/>
      <c r="I29" s="189"/>
    </row>
    <row r="30" spans="2:9" ht="11.1" customHeight="1">
      <c r="B30" s="185" t="s">
        <v>211</v>
      </c>
      <c r="C30" s="186"/>
      <c r="D30" s="187"/>
      <c r="E30" s="188" t="s">
        <v>212</v>
      </c>
      <c r="F30" s="189"/>
      <c r="G30" s="188" t="s">
        <v>70</v>
      </c>
      <c r="H30" s="196"/>
      <c r="I30" s="189"/>
    </row>
    <row r="31" spans="2:9" ht="11.1" customHeight="1">
      <c r="B31" s="185" t="s">
        <v>191</v>
      </c>
      <c r="C31" s="186"/>
      <c r="D31" s="187"/>
      <c r="E31" s="188" t="s">
        <v>192</v>
      </c>
      <c r="F31" s="189"/>
      <c r="G31" s="188">
        <v>1</v>
      </c>
      <c r="H31" s="196"/>
      <c r="I31" s="189"/>
    </row>
    <row r="32" spans="2:9" ht="11.1" customHeight="1">
      <c r="B32" s="197" t="s">
        <v>158</v>
      </c>
      <c r="C32" s="186"/>
      <c r="D32" s="198"/>
      <c r="E32" s="199" t="s">
        <v>159</v>
      </c>
      <c r="F32" s="200"/>
      <c r="G32" s="199" t="s">
        <v>70</v>
      </c>
      <c r="H32" s="196"/>
      <c r="I32" s="200"/>
    </row>
    <row r="33" spans="2:9" ht="11.1" customHeight="1">
      <c r="B33" s="197" t="s">
        <v>141</v>
      </c>
      <c r="C33" s="186"/>
      <c r="D33" s="198"/>
      <c r="E33" s="199" t="s">
        <v>140</v>
      </c>
      <c r="F33" s="200"/>
      <c r="G33" s="199">
        <v>0.5</v>
      </c>
      <c r="H33" s="196"/>
      <c r="I33" s="200"/>
    </row>
    <row r="34" spans="2:9" ht="11.1" customHeight="1">
      <c r="B34" s="190" t="s">
        <v>144</v>
      </c>
      <c r="C34" s="191"/>
      <c r="D34" s="192"/>
      <c r="E34" s="201" t="s">
        <v>145</v>
      </c>
      <c r="F34" s="201"/>
      <c r="G34" s="193" t="s">
        <v>70</v>
      </c>
      <c r="H34" s="195"/>
      <c r="I34" s="194"/>
    </row>
    <row r="35" spans="2:9" ht="11.1" customHeight="1">
      <c r="B35" s="190" t="s">
        <v>103</v>
      </c>
      <c r="C35" s="191"/>
      <c r="D35" s="192"/>
      <c r="E35" s="193" t="s">
        <v>102</v>
      </c>
      <c r="F35" s="194"/>
      <c r="G35" s="193" t="s">
        <v>70</v>
      </c>
      <c r="H35" s="195"/>
      <c r="I35" s="194"/>
    </row>
    <row r="36" spans="2:9" ht="11.1" customHeight="1">
      <c r="B36" s="190" t="s">
        <v>248</v>
      </c>
      <c r="C36" s="191"/>
      <c r="D36" s="192"/>
      <c r="E36" s="193" t="s">
        <v>250</v>
      </c>
      <c r="F36" s="194"/>
      <c r="G36" s="193" t="s">
        <v>70</v>
      </c>
      <c r="H36" s="195"/>
      <c r="I36" s="194"/>
    </row>
    <row r="37" spans="2:9" ht="11.1" customHeight="1">
      <c r="B37" s="190" t="s">
        <v>249</v>
      </c>
      <c r="C37" s="191"/>
      <c r="D37" s="192"/>
      <c r="E37" s="193" t="s">
        <v>251</v>
      </c>
      <c r="F37" s="194"/>
      <c r="G37" s="193" t="s">
        <v>70</v>
      </c>
      <c r="H37" s="195"/>
      <c r="I37" s="194"/>
    </row>
    <row r="38" spans="2:9" ht="11.1" customHeight="1">
      <c r="B38" s="190" t="s">
        <v>255</v>
      </c>
      <c r="C38" s="191"/>
      <c r="D38" s="192"/>
      <c r="E38" s="193" t="s">
        <v>254</v>
      </c>
      <c r="F38" s="194"/>
      <c r="G38" s="193"/>
      <c r="H38" s="195"/>
      <c r="I38" s="194"/>
    </row>
  </sheetData>
  <mergeCells count="72">
    <mergeCell ref="B17:D17"/>
    <mergeCell ref="E17:F17"/>
    <mergeCell ref="G17:I17"/>
    <mergeCell ref="B25:I25"/>
    <mergeCell ref="B26:D26"/>
    <mergeCell ref="B18:D18"/>
    <mergeCell ref="E18:F18"/>
    <mergeCell ref="G18:I18"/>
    <mergeCell ref="B21:D21"/>
    <mergeCell ref="E21:F21"/>
    <mergeCell ref="B19:I19"/>
    <mergeCell ref="G21:I21"/>
    <mergeCell ref="B20:D20"/>
    <mergeCell ref="E20:F20"/>
    <mergeCell ref="G20:I20"/>
    <mergeCell ref="B37:D37"/>
    <mergeCell ref="E37:F37"/>
    <mergeCell ref="G37:I37"/>
    <mergeCell ref="B36:D36"/>
    <mergeCell ref="E36:F36"/>
    <mergeCell ref="G36:I36"/>
    <mergeCell ref="G29:I29"/>
    <mergeCell ref="B24:D24"/>
    <mergeCell ref="E26:F26"/>
    <mergeCell ref="G26:I26"/>
    <mergeCell ref="B22:D22"/>
    <mergeCell ref="E22:F22"/>
    <mergeCell ref="G22:I22"/>
    <mergeCell ref="B23:D23"/>
    <mergeCell ref="B28:D28"/>
    <mergeCell ref="E28:F28"/>
    <mergeCell ref="G28:I28"/>
    <mergeCell ref="E24:F24"/>
    <mergeCell ref="E23:F23"/>
    <mergeCell ref="G23:I23"/>
    <mergeCell ref="B27:I27"/>
    <mergeCell ref="G24:I24"/>
    <mergeCell ref="B1:D2"/>
    <mergeCell ref="B15:D15"/>
    <mergeCell ref="E15:F15"/>
    <mergeCell ref="B16:I16"/>
    <mergeCell ref="B14:I14"/>
    <mergeCell ref="G15:I15"/>
    <mergeCell ref="B5:I5"/>
    <mergeCell ref="B7:I7"/>
    <mergeCell ref="C9:F9"/>
    <mergeCell ref="C13:F13"/>
    <mergeCell ref="B10:I10"/>
    <mergeCell ref="C12:F12"/>
    <mergeCell ref="B31:D31"/>
    <mergeCell ref="G33:I33"/>
    <mergeCell ref="G32:I32"/>
    <mergeCell ref="E31:F31"/>
    <mergeCell ref="G31:I31"/>
    <mergeCell ref="B33:D33"/>
    <mergeCell ref="E33:F33"/>
    <mergeCell ref="B29:D29"/>
    <mergeCell ref="E29:F29"/>
    <mergeCell ref="B38:D38"/>
    <mergeCell ref="E38:F38"/>
    <mergeCell ref="G38:I38"/>
    <mergeCell ref="E30:F30"/>
    <mergeCell ref="G30:I30"/>
    <mergeCell ref="B30:D30"/>
    <mergeCell ref="B35:D35"/>
    <mergeCell ref="E35:F35"/>
    <mergeCell ref="G35:I35"/>
    <mergeCell ref="B32:D32"/>
    <mergeCell ref="E32:F32"/>
    <mergeCell ref="G34:I34"/>
    <mergeCell ref="B34:D34"/>
    <mergeCell ref="E34:F34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B2" sqref="B2:F2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33" t="s">
        <v>0</v>
      </c>
      <c r="C1" s="233"/>
      <c r="D1" s="5"/>
      <c r="E1" s="5"/>
      <c r="F1" s="5"/>
    </row>
    <row r="2" spans="1:6" ht="27.95" customHeight="1">
      <c r="A2" s="4"/>
      <c r="B2" s="234" t="s">
        <v>326</v>
      </c>
      <c r="C2" s="234"/>
      <c r="D2" s="234"/>
      <c r="E2" s="234"/>
      <c r="F2" s="234"/>
    </row>
    <row r="3" spans="1:6" ht="42.75" customHeight="1">
      <c r="B3" s="216" t="s">
        <v>44</v>
      </c>
      <c r="C3" s="217"/>
      <c r="D3" s="217"/>
      <c r="E3" s="217"/>
      <c r="F3" s="217"/>
    </row>
    <row r="4" spans="1:6" ht="31.5" customHeight="1">
      <c r="B4" s="2" t="s">
        <v>45</v>
      </c>
      <c r="C4" s="3" t="s">
        <v>46</v>
      </c>
      <c r="D4" s="3" t="s">
        <v>20</v>
      </c>
      <c r="E4" s="3" t="s">
        <v>47</v>
      </c>
      <c r="F4" s="3" t="s">
        <v>48</v>
      </c>
    </row>
    <row r="5" spans="1:6" ht="20.100000000000001" customHeight="1">
      <c r="B5" s="11" t="s">
        <v>73</v>
      </c>
      <c r="C5" s="13" t="s">
        <v>54</v>
      </c>
      <c r="D5" s="13" t="s">
        <v>50</v>
      </c>
      <c r="E5" s="14">
        <v>964981</v>
      </c>
      <c r="F5" s="13" t="s">
        <v>51</v>
      </c>
    </row>
    <row r="6" spans="1:6" ht="20.100000000000001" customHeight="1">
      <c r="B6" s="11" t="s">
        <v>72</v>
      </c>
      <c r="C6" s="12" t="s">
        <v>49</v>
      </c>
      <c r="D6" s="15" t="s">
        <v>53</v>
      </c>
      <c r="E6" s="14">
        <v>1001095</v>
      </c>
      <c r="F6" s="16" t="s">
        <v>52</v>
      </c>
    </row>
    <row r="7" spans="1:6" ht="20.100000000000001" customHeight="1">
      <c r="B7" s="11" t="s">
        <v>72</v>
      </c>
      <c r="C7" s="12" t="s">
        <v>54</v>
      </c>
      <c r="D7" s="15" t="s">
        <v>55</v>
      </c>
      <c r="E7" s="14" t="s">
        <v>52</v>
      </c>
      <c r="F7" s="16" t="s">
        <v>52</v>
      </c>
    </row>
    <row r="8" spans="1:6" ht="20.100000000000001" customHeight="1">
      <c r="B8" s="11" t="s">
        <v>76</v>
      </c>
      <c r="C8" s="17" t="s">
        <v>56</v>
      </c>
      <c r="D8" s="15" t="s">
        <v>57</v>
      </c>
      <c r="E8" s="14" t="s">
        <v>52</v>
      </c>
      <c r="F8" s="16" t="s">
        <v>52</v>
      </c>
    </row>
    <row r="9" spans="1:6" ht="20.100000000000001" customHeight="1">
      <c r="B9" s="11" t="s">
        <v>72</v>
      </c>
      <c r="C9" s="17" t="s">
        <v>56</v>
      </c>
      <c r="D9" s="15" t="s">
        <v>58</v>
      </c>
      <c r="E9" s="14" t="s">
        <v>52</v>
      </c>
      <c r="F9" s="16" t="s">
        <v>52</v>
      </c>
    </row>
    <row r="10" spans="1:6" ht="20.100000000000001" customHeight="1">
      <c r="B10" s="11" t="s">
        <v>75</v>
      </c>
      <c r="C10" s="12" t="s">
        <v>49</v>
      </c>
      <c r="D10" s="15" t="s">
        <v>78</v>
      </c>
      <c r="E10" s="14" t="s">
        <v>52</v>
      </c>
      <c r="F10" s="16" t="s">
        <v>52</v>
      </c>
    </row>
    <row r="11" spans="1:6" ht="20.100000000000001" customHeight="1">
      <c r="B11" s="95" t="s">
        <v>75</v>
      </c>
      <c r="C11" s="96" t="s">
        <v>54</v>
      </c>
      <c r="D11" s="97" t="s">
        <v>110</v>
      </c>
      <c r="E11" s="101">
        <v>515493</v>
      </c>
      <c r="F11" s="16" t="s">
        <v>52</v>
      </c>
    </row>
    <row r="12" spans="1:6" ht="20.100000000000001" customHeight="1">
      <c r="B12" s="95" t="s">
        <v>74</v>
      </c>
      <c r="C12" s="96" t="s">
        <v>49</v>
      </c>
      <c r="D12" s="97" t="s">
        <v>79</v>
      </c>
      <c r="E12" s="101">
        <v>951110</v>
      </c>
      <c r="F12" s="16" t="s">
        <v>52</v>
      </c>
    </row>
    <row r="13" spans="1:6" ht="20.100000000000001" customHeight="1">
      <c r="B13" s="95" t="s">
        <v>74</v>
      </c>
      <c r="C13" s="96" t="s">
        <v>54</v>
      </c>
      <c r="D13" s="97" t="s">
        <v>77</v>
      </c>
      <c r="E13" s="98">
        <v>965050</v>
      </c>
      <c r="F13" s="16" t="s">
        <v>52</v>
      </c>
    </row>
    <row r="14" spans="1:6" ht="20.100000000000001" customHeight="1">
      <c r="B14" s="11" t="s">
        <v>75</v>
      </c>
      <c r="C14" s="17" t="s">
        <v>56</v>
      </c>
      <c r="D14" s="15" t="s">
        <v>111</v>
      </c>
      <c r="E14" s="14" t="s">
        <v>52</v>
      </c>
      <c r="F14" s="16" t="s">
        <v>52</v>
      </c>
    </row>
    <row r="15" spans="1:6" ht="20.100000000000001" customHeight="1">
      <c r="B15" s="11" t="s">
        <v>74</v>
      </c>
      <c r="C15" s="17" t="s">
        <v>56</v>
      </c>
      <c r="D15" s="15" t="s">
        <v>112</v>
      </c>
      <c r="E15" s="14">
        <v>978181.82</v>
      </c>
      <c r="F15" s="16" t="s">
        <v>52</v>
      </c>
    </row>
    <row r="16" spans="1:6" ht="20.100000000000001" customHeight="1">
      <c r="B16" s="11" t="s">
        <v>116</v>
      </c>
      <c r="C16" s="17" t="s">
        <v>49</v>
      </c>
      <c r="D16" s="15" t="s">
        <v>118</v>
      </c>
      <c r="E16" s="14" t="s">
        <v>52</v>
      </c>
      <c r="F16" s="16" t="s">
        <v>52</v>
      </c>
    </row>
    <row r="17" spans="2:6" ht="20.100000000000001" customHeight="1">
      <c r="B17" s="11" t="s">
        <v>117</v>
      </c>
      <c r="C17" s="17" t="s">
        <v>54</v>
      </c>
      <c r="D17" s="15" t="s">
        <v>119</v>
      </c>
      <c r="E17" s="14" t="s">
        <v>52</v>
      </c>
      <c r="F17" s="16" t="s">
        <v>52</v>
      </c>
    </row>
    <row r="18" spans="2:6" ht="20.100000000000001" customHeight="1">
      <c r="B18" s="11" t="s">
        <v>116</v>
      </c>
      <c r="C18" s="17" t="s">
        <v>54</v>
      </c>
      <c r="D18" s="15" t="s">
        <v>120</v>
      </c>
      <c r="E18" s="14" t="s">
        <v>52</v>
      </c>
      <c r="F18" s="16" t="s">
        <v>52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Indices</vt:lpstr>
      <vt:lpstr>Top 5</vt:lpstr>
      <vt:lpstr>Bullient </vt:lpstr>
      <vt:lpstr>Not trading</vt:lpstr>
      <vt:lpstr>Non Iraqis</vt:lpstr>
      <vt:lpstr>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2026-09-08T10:37:22Z</cp:lastPrinted>
  <dcterms:created xsi:type="dcterms:W3CDTF">2024-09-12T06:50:39Z</dcterms:created>
  <dcterms:modified xsi:type="dcterms:W3CDTF">2026-09-08T10:43:14Z</dcterms:modified>
</cp:coreProperties>
</file>